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7 市町財政\05-1 H30財政状況資料集（公会計分）\ホームページ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41" i="10"/>
  <c r="AO40" i="10"/>
  <c r="AO39" i="10"/>
  <c r="AO38"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U41" i="10"/>
  <c r="C41" i="10"/>
  <c r="BW40" i="10"/>
  <c r="BE40" i="10"/>
  <c r="U40" i="10"/>
  <c r="C40" i="10"/>
  <c r="BW39" i="10"/>
  <c r="BE39" i="10"/>
  <c r="U39" i="10"/>
  <c r="C39" i="10"/>
  <c r="BW38" i="10"/>
  <c r="BE38" i="10"/>
  <c r="C38" i="10"/>
  <c r="BW37" i="10"/>
  <c r="BE37" i="10"/>
  <c r="C37" i="10"/>
  <c r="C34" i="10"/>
  <c r="C35" i="10" s="1"/>
  <c r="C36" i="10" s="1"/>
  <c r="U34" i="10" l="1"/>
  <c r="U35" i="10" s="1"/>
  <c r="U36" i="10" s="1"/>
  <c r="U37" i="10" s="1"/>
  <c r="U38" i="10" s="1"/>
  <c r="AM34" i="10"/>
  <c r="AM35" i="10" s="1"/>
  <c r="AM36" i="10" s="1"/>
  <c r="AM37" i="10" s="1"/>
  <c r="AM38" i="10" s="1"/>
  <c r="AM39" i="10" s="1"/>
  <c r="AM40" i="10" s="1"/>
  <c r="AM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c r="BW35" i="10" s="1"/>
  <c r="BW36"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<sst xmlns="http://schemas.openxmlformats.org/spreadsheetml/2006/main" count="1227" uniqueCount="654">
  <si>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</si>
  <si>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</si>
  <si>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</si>
  <si>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</si>
  <si>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</si>
  <si>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</si>
  <si>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</si>
  <si>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</si>
  <si>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</si>
  <si>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</si>
  <si>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</si>
  <si>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</si>
  <si>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</si>
  <si>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</si>
  <si>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</si>
  <si>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</si>
  <si>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</si>
  <si>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</si>
  <si>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</si>
  <si>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</si>
  <si>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</si>
  <si>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</si>
  <si>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</si>
  <si>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</si>
  <si>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</si>
  <si>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</si>
  <si>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</si>
  <si>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</si>
  <si>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</si>
  <si>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</si>
  <si>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</si>
  <si>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</si>
  <si>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</si>
  <si>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</si>
  <si>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</si>
  <si>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</si>
  <si>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</si>
  <si>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</si>
  <si>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</si>
  <si>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</si>
  <si>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</si>
  <si>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</si>
  <si>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</si>
  <si>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</si>
  <si>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</si>
  <si>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</si>
  <si>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</si>
  <si>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</si>
  <si>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</si>
  <si>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</si>
  <si>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</si>
  <si>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</si>
  <si>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</si>
  <si>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</si>
  <si>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</si>
  <si>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</si>
  <si>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</si>
  <si>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</si>
  <si>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</si>
  <si>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</si>
  <si>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</si>
  <si>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</si>
  <si>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</si>
  <si>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</si>
  <si>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</si>
  <si>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</si>
  <si>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</si>
  <si>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</si>
  <si>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</si>
  <si>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</si>
  <si>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</si>
  <si>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</si>
  <si>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</si>
  <si>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</si>
  <si>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</si>
  <si>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</si>
  <si>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</si>
  <si>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</si>
  <si>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</si>
  <si>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</si>
  <si>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</si>
  <si>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</si>
  <si>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</si>
  <si>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</si>
  <si>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</si>
  <si>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中核市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</si>
  <si>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</si>
  <si>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</si>
  <si>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</si>
  <si>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</si>
  <si>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</si>
  <si>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</si>
  <si>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</si>
  <si>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</si>
  <si>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</si>
  <si>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</si>
  <si>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</si>
  <si>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</si>
  <si>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金沢市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</si>
  <si>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</si>
  <si>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</si>
  <si>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</si>
  <si>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</si>
  <si>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</si>
  <si>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</si>
  <si>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</si>
  <si>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</si>
  <si>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</si>
  <si>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</si>
  <si>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</si>
  <si>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</si>
  <si>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</si>
  <si>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</si>
  <si>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</si>
  <si>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</si>
  <si>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</si>
  <si>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</si>
  <si>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</si>
  <si>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</si>
  <si>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</si>
  <si>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</si>
  <si>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</si>
  <si>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</si>
  <si>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</si>
  <si>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</si>
  <si>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</si>
  <si>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</si>
  <si>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</si>
  <si>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</si>
  <si>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</si>
  <si>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</si>
  <si>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</si>
  <si>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</si>
  <si>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</si>
  <si>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</si>
  <si>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</si>
  <si>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</si>
  <si>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</si>
  <si>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</si>
  <si>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</si>
  <si>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</si>
  <si>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</si>
  <si>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</si>
  <si>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</si>
  <si>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</si>
  <si>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</si>
  <si>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</si>
  <si>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</si>
  <si>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</si>
  <si>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</si>
  <si>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</si>
  <si>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</si>
  <si>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</si>
  <si>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</si>
  <si>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</si>
  <si>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</si>
  <si>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</si>
  <si>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</si>
  <si>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</si>
  <si>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</si>
  <si>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</si>
  <si>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</si>
  <si>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</si>
  <si>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</si>
  <si>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</si>
  <si>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</si>
  <si>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</si>
  <si>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</si>
  <si>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</si>
  <si>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</si>
  <si>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</si>
  <si>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</si>
  <si>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</si>
  <si>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</si>
  <si>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</si>
  <si>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</si>
  <si>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</si>
  <si>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</si>
  <si>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</si>
  <si>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</si>
  <si>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</si>
  <si>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</si>
  <si>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</si>
  <si>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</si>
  <si>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</si>
  <si>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</si>
  <si>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</si>
  <si>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</si>
  <si>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</si>
  <si>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</si>
  <si>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</si>
  <si>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</si>
  <si>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</si>
  <si>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</si>
  <si>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</si>
  <si>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</si>
  <si>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</si>
  <si>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</si>
  <si>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</si>
  <si>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</si>
  <si>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</si>
  <si>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</si>
  <si>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</si>
  <si>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</si>
  <si>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</si>
  <si>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</si>
  <si>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</si>
  <si>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</si>
  <si>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</si>
  <si>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</si>
  <si>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</si>
  <si>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</si>
  <si>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</si>
  <si>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石川県金沢市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</si>
  <si>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</si>
  <si>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</si>
  <si>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</si>
  <si>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</si>
  <si>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</si>
  <si>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</si>
  <si>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</si>
  <si>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</si>
  <si>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</si>
  <si>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</si>
  <si>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</si>
  <si>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</si>
  <si>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</si>
  <si>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</si>
  <si>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</si>
  <si>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</si>
  <si>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</si>
  <si>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</si>
  <si>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</si>
  <si>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</si>
  <si>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</si>
  <si>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</si>
  <si>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</si>
  <si>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</si>
  <si>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</si>
  <si>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</si>
  <si>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</si>
  <si>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</si>
  <si>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</si>
  <si>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</si>
  <si>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</si>
  <si>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</si>
  <si>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</si>
  <si>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</si>
  <si>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</si>
  <si>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</si>
  <si>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</si>
  <si>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</si>
  <si>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</si>
  <si>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</si>
  <si>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</si>
  <si>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</si>
  <si>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</si>
  <si>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</si>
  <si>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</si>
  <si>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</si>
  <si>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</si>
  <si>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</si>
  <si>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</si>
  <si>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</si>
  <si>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</si>
  <si>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</si>
  <si>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</si>
  <si>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</si>
  <si>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</si>
  <si>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</si>
  <si>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</si>
  <si>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</si>
  <si>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</si>
  <si>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</si>
  <si>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</si>
  <si>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</si>
  <si>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</si>
  <si>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</si>
  <si>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</si>
  <si>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</si>
  <si>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</si>
  <si>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</si>
  <si>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</si>
  <si>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</si>
  <si>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</si>
  <si>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</si>
  <si>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</si>
  <si>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</si>
  <si>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</si>
  <si>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</si>
  <si>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</si>
  <si>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</si>
  <si>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</si>
  <si>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</si>
  <si>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</si>
  <si>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</si>
  <si>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</si>
  <si>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</si>
  <si>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</si>
  <si>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</si>
  <si>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</si>
  <si>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</si>
  <si>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</si>
  <si>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</si>
  <si>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</si>
  <si>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</si>
  <si>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</si>
  <si>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</si>
  <si>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</si>
  <si>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</si>
  <si>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</si>
  <si>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</si>
  <si>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</si>
  <si>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</si>
  <si>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</si>
  <si>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</si>
  <si>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</si>
  <si>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</si>
  <si>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</si>
  <si>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</si>
  <si>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</si>
  <si>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</si>
  <si>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</si>
  <si>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</si>
  <si>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</si>
  <si>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</si>
  <si>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</si>
  <si>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</si>
  <si>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</si>
  <si>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</si>
  <si>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</si>
  <si>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</si>
  <si>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</si>
  <si>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</si>
  <si>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</si>
  <si>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</si>
  <si>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</si>
  <si>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市場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</si>
  <si>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</si>
  <si>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</si>
  <si>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</si>
  <si>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</si>
  <si>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</si>
  <si>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</si>
  <si>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</si>
  <si>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</si>
  <si>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</si>
  <si>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</si>
  <si>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</si>
  <si>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</si>
  <si>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</si>
  <si>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</si>
  <si>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</si>
  <si>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</si>
  <si>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</si>
  <si>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</si>
  <si>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</si>
  <si>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</si>
  <si>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</si>
  <si>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</si>
  <si>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</si>
  <si>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</si>
  <si>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</si>
  <si>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石川県金沢市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</si>
  <si>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</si>
  <si>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</si>
  <si>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</si>
  <si>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</si>
  <si>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</si>
  <si>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</si>
  <si>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</si>
  <si>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</si>
  <si>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</si>
  <si>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</si>
  <si>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</si>
  <si>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</si>
  <si>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</si>
  <si>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</si>
  <si>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</si>
  <si>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</si>
  <si>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</si>
  <si>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</si>
  <si>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</si>
  <si>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</si>
  <si>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金沢市公共用地先行取得事業費特別会計</t>
    <phoneticPr fontId="5"/>
  </si>
  <si>
    <t>-</t>
    <phoneticPr fontId="5"/>
  </si>
  <si>
    <t>金沢市母子父子寡婦福祉資金貸付事業費特別会計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</si>
  <si>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</si>
  <si>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</si>
  <si>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</si>
  <si>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</si>
  <si>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</si>
  <si>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</si>
  <si>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</si>
  <si>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</si>
  <si>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</si>
  <si>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</si>
  <si>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</si>
  <si>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</si>
  <si>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</si>
  <si>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</si>
  <si>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金沢市営地方競馬事業費特別会計</t>
    <phoneticPr fontId="5"/>
  </si>
  <si>
    <t>金沢市駐車場事業費特別会計</t>
    <phoneticPr fontId="5"/>
  </si>
  <si>
    <t>-</t>
    <phoneticPr fontId="5"/>
  </si>
  <si>
    <t>金沢市国民健康保険費特別会計</t>
    <phoneticPr fontId="5"/>
  </si>
  <si>
    <t>金沢市後期高齢者医療費特別会計</t>
    <phoneticPr fontId="5"/>
  </si>
  <si>
    <t>金沢市介護保険費特別会計</t>
    <phoneticPr fontId="5"/>
  </si>
  <si>
    <t>金沢市ガス事業特別会計</t>
    <phoneticPr fontId="5"/>
  </si>
  <si>
    <t>法適用企業</t>
    <phoneticPr fontId="5"/>
  </si>
  <si>
    <t>金沢市水道事業特別会計</t>
    <phoneticPr fontId="5"/>
  </si>
  <si>
    <t>法適用企業</t>
    <phoneticPr fontId="5"/>
  </si>
  <si>
    <t>金沢市発電事業特別会計</t>
    <phoneticPr fontId="5"/>
  </si>
  <si>
    <t>金沢市工業用水道事業特別会計</t>
    <phoneticPr fontId="5"/>
  </si>
  <si>
    <t>金沢市下水道事業特別会計</t>
    <phoneticPr fontId="5"/>
  </si>
  <si>
    <t>金沢市中央卸売市場事業特別会計</t>
    <phoneticPr fontId="5"/>
  </si>
  <si>
    <t>金沢市公設花き地方卸売市場事業特別会計</t>
    <phoneticPr fontId="5"/>
  </si>
  <si>
    <t>金沢市病院事業特別会計</t>
    <phoneticPr fontId="5"/>
  </si>
  <si>
    <t>金沢市工業団地造成事業費特別会計</t>
    <phoneticPr fontId="5"/>
  </si>
  <si>
    <t>法非適用企業</t>
    <phoneticPr fontId="5"/>
  </si>
  <si>
    <t>金沢市市街地再開発事業費特別会計</t>
    <phoneticPr fontId="5"/>
  </si>
  <si>
    <t>金沢市住宅団地建設事業費特別会計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</si>
  <si>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</si>
  <si>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</si>
  <si>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</si>
  <si>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</si>
  <si>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</si>
  <si>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</si>
  <si>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</si>
  <si>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</si>
  <si>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</si>
  <si>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</si>
  <si>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</si>
  <si>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</si>
  <si>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</si>
  <si>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</si>
  <si>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</si>
  <si>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</si>
  <si>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</si>
  <si>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</si>
  <si>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</si>
  <si>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</si>
  <si>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</si>
  <si>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</si>
  <si>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</si>
  <si>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</si>
  <si>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</si>
  <si>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</si>
  <si>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</si>
  <si>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</si>
  <si>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</si>
  <si>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</si>
  <si>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</si>
  <si>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</si>
  <si>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</si>
  <si>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</si>
  <si>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</si>
  <si>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</si>
  <si>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</si>
  <si>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</si>
  <si>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</si>
  <si>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</si>
  <si>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</si>
  <si>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</si>
  <si>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</si>
  <si>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</si>
  <si>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t>
    <phoneticPr fontId="5"/>
  </si>
  <si>
    <t>-</t>
    <phoneticPr fontId="5"/>
  </si>
  <si>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</si>
  <si>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</si>
  <si>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</si>
  <si>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</si>
  <si>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</si>
  <si>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</si>
  <si>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</si>
  <si>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</si>
  <si>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</si>
  <si>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</si>
  <si>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</si>
  <si>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</si>
  <si>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</si>
  <si>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</si>
  <si>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</si>
  <si>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</si>
  <si>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</si>
  <si>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</si>
  <si>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</si>
  <si>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</si>
  <si>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金沢市下水道事業特別会計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</si>
  <si>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</si>
  <si>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</si>
  <si>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金沢市病院事業特別会計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</si>
  <si>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</si>
  <si>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金沢市中央卸売市場事業特別会計</t>
    <phoneticPr fontId="5"/>
  </si>
  <si>
    <t>(Ｆ)</t>
    <phoneticPr fontId="5"/>
  </si>
  <si>
    <t>金沢市工業用水道事業特別会計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</si>
  <si>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</si>
  <si>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</si>
  <si>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</si>
  <si>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</si>
  <si>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</si>
  <si>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</si>
  <si>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</si>
  <si>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</si>
  <si>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</si>
  <si>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</si>
  <si>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</si>
  <si>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</si>
  <si>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</si>
  <si>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</si>
  <si>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</si>
  <si>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</si>
  <si>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</si>
  <si>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</si>
  <si>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</si>
  <si>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</si>
  <si>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</si>
  <si>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</si>
  <si>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</si>
  <si>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</si>
  <si>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</si>
  <si>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</si>
  <si>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</si>
  <si>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</si>
  <si>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</si>
  <si>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</si>
  <si>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</si>
  <si>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</si>
  <si>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</si>
  <si>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</si>
  <si>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</si>
  <si>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</si>
  <si>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</si>
  <si>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</si>
  <si>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</si>
  <si>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</si>
  <si>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</si>
  <si>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</si>
  <si>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</si>
  <si>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</si>
  <si>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</si>
  <si>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</si>
  <si>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</si>
  <si>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</si>
  <si>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</si>
  <si>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</si>
  <si>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</si>
  <si>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</si>
  <si>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</si>
  <si>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</si>
  <si>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</si>
  <si>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</si>
  <si>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</si>
  <si>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</si>
  <si>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</si>
  <si>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</si>
  <si>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</si>
  <si>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</si>
  <si>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</si>
  <si>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</si>
  <si>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</si>
  <si>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</si>
  <si>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</si>
  <si>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</si>
  <si>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</si>
  <si>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</si>
  <si>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</si>
  <si>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</si>
  <si>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</si>
  <si>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</si>
  <si>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</si>
  <si>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</si>
  <si>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</si>
  <si>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</si>
  <si>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</si>
  <si>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</si>
  <si>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</si>
  <si>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</si>
  <si>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</si>
  <si>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</si>
  <si>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</si>
  <si>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</si>
  <si>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</si>
  <si>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</si>
  <si>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</si>
  <si>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</si>
  <si>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金沢市水道事業特別会計</t>
  </si>
  <si>
    <t>金沢市下水道事業特別会計</t>
  </si>
  <si>
    <t>金沢市ガス事業特別会計</t>
  </si>
  <si>
    <t>金沢市病院事業特別会計</t>
  </si>
  <si>
    <t>金沢市発電事業特別会計</t>
  </si>
  <si>
    <t>金沢市中央卸売市場事業特別会計</t>
  </si>
  <si>
    <t>一般会計</t>
  </si>
  <si>
    <t>金沢市介護保険費特別会計</t>
  </si>
  <si>
    <t>その他会計（赤字）</t>
  </si>
  <si>
    <t>その他会計（黒字）</t>
  </si>
  <si>
    <t>H25末</t>
    <phoneticPr fontId="5"/>
  </si>
  <si>
    <t>H26末</t>
    <phoneticPr fontId="5"/>
  </si>
  <si>
    <t>H27末</t>
    <phoneticPr fontId="5"/>
  </si>
  <si>
    <t>H28末</t>
    <phoneticPr fontId="5"/>
  </si>
  <si>
    <t>H29末</t>
    <phoneticPr fontId="5"/>
  </si>
  <si>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2"/>
  </si>
  <si>
    <t>石川県後期高齢者医療広域連合（特別会計）</t>
    <rPh sb="0" eb="3">
      <t>イシカワケン</t>
    </rPh>
    <rPh sb="3" eb="5">
      <t>コウキ</t>
    </rPh>
    <rPh sb="5" eb="8">
      <t>コウレイシャ</t>
    </rPh>
    <rPh sb="8" eb="10">
      <t>イリョウ</t>
    </rPh>
    <rPh sb="10" eb="12">
      <t>コウイキ</t>
    </rPh>
    <rPh sb="12" eb="14">
      <t>レンゴウ</t>
    </rPh>
    <rPh sb="15" eb="17">
      <t>トクベツ</t>
    </rPh>
    <rPh sb="17" eb="19">
      <t>カイケイ</t>
    </rPh>
    <phoneticPr fontId="2"/>
  </si>
  <si>
    <t>石川県市町村消防賞じゅつ金組合</t>
    <rPh sb="0" eb="3">
      <t>イシカワケン</t>
    </rPh>
    <rPh sb="3" eb="6">
      <t>シチョウソン</t>
    </rPh>
    <rPh sb="6" eb="8">
      <t>ショウボウ</t>
    </rPh>
    <rPh sb="8" eb="9">
      <t>ショウ</t>
    </rPh>
    <rPh sb="12" eb="13">
      <t>キン</t>
    </rPh>
    <rPh sb="13" eb="15">
      <t>クミアイ</t>
    </rPh>
    <phoneticPr fontId="2"/>
  </si>
  <si>
    <t xml:space="preserve"> (株)金沢商業活性化センター</t>
  </si>
  <si>
    <t xml:space="preserve"> (公財)石川県音楽文化振興事業団</t>
  </si>
  <si>
    <t xml:space="preserve"> (公財)横浜記念金沢の文化創生財団</t>
  </si>
  <si>
    <t xml:space="preserve"> (公財)金沢芸術創造財団</t>
  </si>
  <si>
    <t xml:space="preserve"> (公財)金沢文化振興財団</t>
  </si>
  <si>
    <t xml:space="preserve"> (公財)金沢国際交流財団</t>
  </si>
  <si>
    <t xml:space="preserve"> (公社)金沢職人大学校</t>
  </si>
  <si>
    <t xml:space="preserve"> 公立大学法人金沢美術工芸大学</t>
  </si>
  <si>
    <t xml:space="preserve"> (一財)石川県文化・産業振興基金</t>
  </si>
  <si>
    <t xml:space="preserve"> (一財)石川県金沢勤労者プラザ</t>
  </si>
  <si>
    <t>(公財)金沢勤労者福祉サービスセンター</t>
  </si>
  <si>
    <t xml:space="preserve"> （一社）石川県金沢食肉公社</t>
  </si>
  <si>
    <t xml:space="preserve"> (公社)金沢ボランティア大学校</t>
  </si>
  <si>
    <t xml:space="preserve"> (公財)金沢市スポーツ事業団</t>
  </si>
  <si>
    <t xml:space="preserve"> (公財)金沢市福祉サービス公社</t>
  </si>
  <si>
    <t xml:space="preserve"> (公財)金沢総合健康センター</t>
  </si>
  <si>
    <t xml:space="preserve"> (一財)石川県県民ふれあい公社</t>
  </si>
  <si>
    <t xml:space="preserve"> (公財)金沢まちづくり財団</t>
  </si>
  <si>
    <t xml:space="preserve"> (公財)金沢子ども科学財団</t>
  </si>
  <si>
    <t xml:space="preserve"> (公財)金沢市水道サービス公社</t>
  </si>
  <si>
    <t>公共施設再整備等積立基金</t>
    <phoneticPr fontId="2"/>
  </si>
  <si>
    <t>金沢市福祉活動育成基金</t>
    <rPh sb="0" eb="3">
      <t>カナザワシ</t>
    </rPh>
    <rPh sb="3" eb="5">
      <t>フクシ</t>
    </rPh>
    <rPh sb="5" eb="7">
      <t>カツドウ</t>
    </rPh>
    <rPh sb="7" eb="9">
      <t>イクセイ</t>
    </rPh>
    <rPh sb="9" eb="11">
      <t>キキン</t>
    </rPh>
    <phoneticPr fontId="11"/>
  </si>
  <si>
    <t>美術工芸大学施設整備積立基金</t>
    <rPh sb="0" eb="2">
      <t>ビジュツ</t>
    </rPh>
    <rPh sb="2" eb="4">
      <t>コウゲイ</t>
    </rPh>
    <rPh sb="4" eb="6">
      <t>ダイガク</t>
    </rPh>
    <rPh sb="6" eb="8">
      <t>シセツ</t>
    </rPh>
    <rPh sb="8" eb="10">
      <t>セイビ</t>
    </rPh>
    <rPh sb="10" eb="12">
      <t>ツミタテ</t>
    </rPh>
    <rPh sb="12" eb="14">
      <t>キキン</t>
    </rPh>
    <phoneticPr fontId="2"/>
  </si>
  <si>
    <t>美術館美術品購入基金</t>
    <rPh sb="0" eb="3">
      <t>ビジュツカン</t>
    </rPh>
    <rPh sb="3" eb="6">
      <t>ビジュツヒン</t>
    </rPh>
    <rPh sb="6" eb="8">
      <t>コウニュウ</t>
    </rPh>
    <rPh sb="8" eb="10">
      <t>キキン</t>
    </rPh>
    <phoneticPr fontId="11"/>
  </si>
  <si>
    <t>金沢市の文化の人づくり基金</t>
    <rPh sb="0" eb="3">
      <t>カナザワシ</t>
    </rPh>
    <rPh sb="4" eb="6">
      <t>ブンカ</t>
    </rPh>
    <rPh sb="7" eb="8">
      <t>ヒト</t>
    </rPh>
    <rPh sb="11" eb="13">
      <t>キキン</t>
    </rPh>
    <phoneticPr fontId="11"/>
  </si>
  <si>
    <t xml:space="preserve"> (公財)金沢コンベンションビューロー</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</si>
  <si>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</si>
  <si>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</si>
  <si>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</si>
  <si>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</si>
  <si>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</si>
  <si>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</si>
  <si>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</si>
  <si>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</si>
  <si>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</si>
  <si>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</si>
  <si>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</si>
  <si>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</si>
  <si>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</si>
  <si>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</si>
  <si>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</si>
  <si>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</si>
  <si>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</si>
  <si>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</si>
  <si>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</si>
  <si>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</si>
  <si>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</si>
  <si>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</si>
  <si>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</si>
  <si>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将来負担比率は58.6％であり、市債の繰上償還に取り組んできたことで年々減少している。有形固定資産減価償却率については、概ね類似団体の平均並みとなっており、引き続き平成28年度に策定した公共施設等総合管理計画に基づき公共施設の適正かつ効率的な管理に努めていく。</t>
    <phoneticPr fontId="5"/>
  </si>
  <si>
    <t>実質公債費比率は前年度の8.3%から1.2ポイント減の7.1%となり、早期健全化基準の25.0%を下回っているほか、市債発行に許可が必要な18.0%も下回っている。
また、将来負担比率は58.6%であり、市債の繰上償還に取り組んできたことで将来負担額が大きく減少した。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</si>
</sst>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51613</c:v>
                </c:pt>
                <c:pt idx="1">
                  <c:v>50880</c:v>
                </c:pt>
                <c:pt idx="2">
                  <c:v>46395</c:v>
                </c:pt>
                <c:pt idx="3">
                  <c:v>48088</c:v>
                </c:pt>
                <c:pt idx="4">
                  <c:v>46457</c:v>
                </c:pt>
              </c:numCache>
            </c:numRef>
          </c:val>
          <c:smooth val="0"/>
          <c:extLst>
            <c:ext xmlns:c16="http://schemas.microsoft.com/office/drawing/2014/chart" uri="{C3380CC4-5D6E-409C-BE32-E72D297353CC}">
              <c16:uniqueId val="{00000000-6B16-4613-89F6-7491E9DC3E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57723</c:v>
                </c:pt>
                <c:pt idx="1">
                  <c:v>50419</c:v>
                </c:pt>
                <c:pt idx="2">
                  <c:v>61265</c:v>
                </c:pt>
                <c:pt idx="3">
                  <c:v>54827</c:v>
                </c:pt>
                <c:pt idx="4">
                  <c:v>74290</c:v>
                </c:pt>
              </c:numCache>
            </c:numRef>
          </c:val>
          <c:smooth val="0"/>
          <c:extLst>
            <c:ext xmlns:c16="http://schemas.microsoft.com/office/drawing/2014/chart" uri="{C3380CC4-5D6E-409C-BE32-E72D297353CC}">
              <c16:uniqueId val="{00000001-6B16-4613-89F6-7491E9DC3E83}"/>
            </c:ext>
          </c:extLst>
        </c:ser>
        <c:dLbls>
          <c:showLegendKey val="0"/>
          <c:showVal val="0"/>
          <c:showCatName val="0"/>
          <c:showSerName val="0"/>
          <c:showPercent val="0"/>
          <c:showBubbleSize val="0"/>
        </c:dLbls>
        <c:marker val="1"/>
        <c:smooth val="0"/>
        <c:axId val="449560584"/>
        <c:axId val="449560976"/>
      </c:lineChart>
      <c:catAx>
        <c:axId val="4495605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9560976"/>
        <c:crosses val="autoZero"/>
        <c:auto val="1"/>
        <c:lblAlgn val="ctr"/>
        <c:lblOffset val="100"/>
        <c:tickLblSkip val="1"/>
        <c:tickMarkSkip val="1"/>
        <c:noMultiLvlLbl val="0"/>
      </c:catAx>
      <c:valAx>
        <c:axId val="44956097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9560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2.11</c:v>
                </c:pt>
                <c:pt idx="1">
                  <c:v>2.0699999999999998</c:v>
                </c:pt>
                <c:pt idx="2">
                  <c:v>1.64</c:v>
                </c:pt>
                <c:pt idx="3">
                  <c:v>1.95</c:v>
                </c:pt>
                <c:pt idx="4">
                  <c:v>1.64</c:v>
                </c:pt>
              </c:numCache>
            </c:numRef>
          </c:val>
          <c:extLst>
            <c:ext xmlns:c16="http://schemas.microsoft.com/office/drawing/2014/chart" uri="{C3380CC4-5D6E-409C-BE32-E72D297353CC}">
              <c16:uniqueId val="{00000000-2894-4215-AAF2-51CAE2C33C5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2.63</c:v>
                </c:pt>
                <c:pt idx="1">
                  <c:v>2.96</c:v>
                </c:pt>
                <c:pt idx="2">
                  <c:v>2.95</c:v>
                </c:pt>
                <c:pt idx="3">
                  <c:v>2.96</c:v>
                </c:pt>
                <c:pt idx="4">
                  <c:v>2.97</c:v>
                </c:pt>
              </c:numCache>
            </c:numRef>
          </c:val>
          <c:extLst>
            <c:ext xmlns:c16="http://schemas.microsoft.com/office/drawing/2014/chart" uri="{C3380CC4-5D6E-409C-BE32-E72D297353CC}">
              <c16:uniqueId val="{00000001-2894-4215-AAF2-51CAE2C33C5D}"/>
            </c:ext>
          </c:extLst>
        </c:ser>
        <c:dLbls>
          <c:showLegendKey val="0"/>
          <c:showVal val="0"/>
          <c:showCatName val="0"/>
          <c:showSerName val="0"/>
          <c:showPercent val="0"/>
          <c:showBubbleSize val="0"/>
        </c:dLbls>
        <c:gapWidth val="250"/>
        <c:overlap val="100"/>
        <c:axId val="449566464"/>
        <c:axId val="449559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1.97</c:v>
                </c:pt>
                <c:pt idx="1">
                  <c:v>1.7</c:v>
                </c:pt>
                <c:pt idx="2">
                  <c:v>0.56000000000000005</c:v>
                </c:pt>
                <c:pt idx="3">
                  <c:v>1.78</c:v>
                </c:pt>
                <c:pt idx="4">
                  <c:v>0.78</c:v>
                </c:pt>
              </c:numCache>
            </c:numRef>
          </c:val>
          <c:smooth val="0"/>
          <c:extLst>
            <c:ext xmlns:c16="http://schemas.microsoft.com/office/drawing/2014/chart" uri="{C3380CC4-5D6E-409C-BE32-E72D297353CC}">
              <c16:uniqueId val="{00000002-2894-4215-AAF2-51CAE2C33C5D}"/>
            </c:ext>
          </c:extLst>
        </c:ser>
        <c:dLbls>
          <c:showLegendKey val="0"/>
          <c:showVal val="0"/>
          <c:showCatName val="0"/>
          <c:showSerName val="0"/>
          <c:showPercent val="0"/>
          <c:showBubbleSize val="0"/>
        </c:dLbls>
        <c:marker val="1"/>
        <c:smooth val="0"/>
        <c:axId val="449566464"/>
        <c:axId val="449559016"/>
      </c:lineChart>
      <c:catAx>
        <c:axId val="449566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9559016"/>
        <c:crosses val="autoZero"/>
        <c:auto val="1"/>
        <c:lblAlgn val="ctr"/>
        <c:lblOffset val="100"/>
        <c:tickLblSkip val="1"/>
        <c:tickMarkSkip val="1"/>
        <c:noMultiLvlLbl val="0"/>
      </c:catAx>
      <c:valAx>
        <c:axId val="449559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9566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7.22</c:v>
                </c:pt>
                <c:pt idx="2">
                  <c:v>#N/A</c:v>
                </c:pt>
                <c:pt idx="3">
                  <c:v>5.44</c:v>
                </c:pt>
                <c:pt idx="4">
                  <c:v>#N/A</c:v>
                </c:pt>
                <c:pt idx="5">
                  <c:v>5.55</c:v>
                </c:pt>
                <c:pt idx="6">
                  <c:v>#N/A</c:v>
                </c:pt>
                <c:pt idx="7">
                  <c:v>5.93</c:v>
                </c:pt>
                <c:pt idx="8">
                  <c:v>#N/A</c:v>
                </c:pt>
                <c:pt idx="9">
                  <c:v>1.6</c:v>
                </c:pt>
              </c:numCache>
            </c:numRef>
          </c:val>
          <c:extLst>
            <c:ext xmlns:c16="http://schemas.microsoft.com/office/drawing/2014/chart" uri="{C3380CC4-5D6E-409C-BE32-E72D297353CC}">
              <c16:uniqueId val="{00000000-CFF1-4E3D-9AA3-870CDB33166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FF1-4E3D-9AA3-870CDB331665}"/>
            </c:ext>
          </c:extLst>
        </c:ser>
        <c:ser>
          <c:idx val="2"/>
          <c:order val="2"/>
          <c:tx>
            <c:strRef>
              <c:f>データシート!$A$29</c:f>
              <c:strCache>
                <c:ptCount val="1"/>
                <c:pt idx="0">
                  <c:v>金沢市介護保険費特別会計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0.45</c:v>
                </c:pt>
                <c:pt idx="2">
                  <c:v>#N/A</c:v>
                </c:pt>
                <c:pt idx="3">
                  <c:v>0.65</c:v>
                </c:pt>
                <c:pt idx="4">
                  <c:v>#N/A</c:v>
                </c:pt>
                <c:pt idx="5">
                  <c:v>0.74</c:v>
                </c:pt>
                <c:pt idx="6">
                  <c:v>#N/A</c:v>
                </c:pt>
                <c:pt idx="7">
                  <c:v>1.42</c:v>
                </c:pt>
                <c:pt idx="8">
                  <c:v>#N/A</c:v>
                </c:pt>
                <c:pt idx="9">
                  <c:v>1.19</c:v>
                </c:pt>
              </c:numCache>
            </c:numRef>
          </c:val>
          <c:extLst>
            <c:ext xmlns:c16="http://schemas.microsoft.com/office/drawing/2014/chart" uri="{C3380CC4-5D6E-409C-BE32-E72D297353CC}">
              <c16:uniqueId val="{00000002-CFF1-4E3D-9AA3-870CDB331665}"/>
            </c:ext>
          </c:extLst>
        </c:ser>
        <c:ser>
          <c:idx val="3"/>
          <c:order val="3"/>
          <c:tx>
            <c:strRef>
              <c:f>データシート!$A$30</c:f>
              <c:strCache>
                <c:ptCount val="1"/>
                <c:pt idx="0">
                  <c:v>一般会計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2.02</c:v>
                </c:pt>
                <c:pt idx="2">
                  <c:v>#N/A</c:v>
                </c:pt>
                <c:pt idx="3">
                  <c:v>2</c:v>
                </c:pt>
                <c:pt idx="4">
                  <c:v>#N/A</c:v>
                </c:pt>
                <c:pt idx="5">
                  <c:v>1.6</c:v>
                </c:pt>
                <c:pt idx="6">
                  <c:v>#N/A</c:v>
                </c:pt>
                <c:pt idx="7">
                  <c:v>1.93</c:v>
                </c:pt>
                <c:pt idx="8">
                  <c:v>#N/A</c:v>
                </c:pt>
                <c:pt idx="9">
                  <c:v>1.62</c:v>
                </c:pt>
              </c:numCache>
            </c:numRef>
          </c:val>
          <c:extLst>
            <c:ext xmlns:c16="http://schemas.microsoft.com/office/drawing/2014/chart" uri="{C3380CC4-5D6E-409C-BE32-E72D297353CC}">
              <c16:uniqueId val="{00000003-CFF1-4E3D-9AA3-870CDB331665}"/>
            </c:ext>
          </c:extLst>
        </c:ser>
        <c:ser>
          <c:idx val="4"/>
          <c:order val="4"/>
          <c:tx>
            <c:strRef>
              <c:f>データシート!$A$31</c:f>
              <c:strCache>
                <c:ptCount val="1"/>
                <c:pt idx="0">
                  <c:v>金沢市中央卸売市場事業特別会計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1.47</c:v>
                </c:pt>
                <c:pt idx="2">
                  <c:v>#N/A</c:v>
                </c:pt>
                <c:pt idx="3">
                  <c:v>1.62</c:v>
                </c:pt>
                <c:pt idx="4">
                  <c:v>#N/A</c:v>
                </c:pt>
                <c:pt idx="5">
                  <c:v>1.73</c:v>
                </c:pt>
                <c:pt idx="6">
                  <c:v>#N/A</c:v>
                </c:pt>
                <c:pt idx="7">
                  <c:v>1.79</c:v>
                </c:pt>
                <c:pt idx="8">
                  <c:v>#N/A</c:v>
                </c:pt>
                <c:pt idx="9">
                  <c:v>1.82</c:v>
                </c:pt>
              </c:numCache>
            </c:numRef>
          </c:val>
          <c:extLst>
            <c:ext xmlns:c16="http://schemas.microsoft.com/office/drawing/2014/chart" uri="{C3380CC4-5D6E-409C-BE32-E72D297353CC}">
              <c16:uniqueId val="{00000004-CFF1-4E3D-9AA3-870CDB331665}"/>
            </c:ext>
          </c:extLst>
        </c:ser>
        <c:ser>
          <c:idx val="5"/>
          <c:order val="5"/>
          <c:tx>
            <c:strRef>
              <c:f>データシート!$A$32</c:f>
              <c:strCache>
                <c:ptCount val="1"/>
                <c:pt idx="0">
                  <c:v>金沢市発電事業特別会計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1.05</c:v>
                </c:pt>
                <c:pt idx="2">
                  <c:v>#N/A</c:v>
                </c:pt>
                <c:pt idx="3">
                  <c:v>1.17</c:v>
                </c:pt>
                <c:pt idx="4">
                  <c:v>#N/A</c:v>
                </c:pt>
                <c:pt idx="5">
                  <c:v>1.48</c:v>
                </c:pt>
                <c:pt idx="6">
                  <c:v>#N/A</c:v>
                </c:pt>
                <c:pt idx="7">
                  <c:v>1.7</c:v>
                </c:pt>
                <c:pt idx="8">
                  <c:v>#N/A</c:v>
                </c:pt>
                <c:pt idx="9">
                  <c:v>2.2799999999999998</c:v>
                </c:pt>
              </c:numCache>
            </c:numRef>
          </c:val>
          <c:extLst>
            <c:ext xmlns:c16="http://schemas.microsoft.com/office/drawing/2014/chart" uri="{C3380CC4-5D6E-409C-BE32-E72D297353CC}">
              <c16:uniqueId val="{00000005-CFF1-4E3D-9AA3-870CDB331665}"/>
            </c:ext>
          </c:extLst>
        </c:ser>
        <c:ser>
          <c:idx val="6"/>
          <c:order val="6"/>
          <c:tx>
            <c:strRef>
              <c:f>データシート!$A$33</c:f>
              <c:strCache>
                <c:ptCount val="1"/>
                <c:pt idx="0">
                  <c:v>金沢市病院事業特別会計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3.22</c:v>
                </c:pt>
                <c:pt idx="2">
                  <c:v>#N/A</c:v>
                </c:pt>
                <c:pt idx="3">
                  <c:v>3.62</c:v>
                </c:pt>
                <c:pt idx="4">
                  <c:v>#N/A</c:v>
                </c:pt>
                <c:pt idx="5">
                  <c:v>3.68</c:v>
                </c:pt>
                <c:pt idx="6">
                  <c:v>#N/A</c:v>
                </c:pt>
                <c:pt idx="7">
                  <c:v>3.36</c:v>
                </c:pt>
                <c:pt idx="8">
                  <c:v>#N/A</c:v>
                </c:pt>
                <c:pt idx="9">
                  <c:v>3.31</c:v>
                </c:pt>
              </c:numCache>
            </c:numRef>
          </c:val>
          <c:extLst>
            <c:ext xmlns:c16="http://schemas.microsoft.com/office/drawing/2014/chart" uri="{C3380CC4-5D6E-409C-BE32-E72D297353CC}">
              <c16:uniqueId val="{00000006-CFF1-4E3D-9AA3-870CDB331665}"/>
            </c:ext>
          </c:extLst>
        </c:ser>
        <c:ser>
          <c:idx val="7"/>
          <c:order val="7"/>
          <c:tx>
            <c:strRef>
              <c:f>データシート!$A$34</c:f>
              <c:strCache>
                <c:ptCount val="1"/>
                <c:pt idx="0">
                  <c:v>金沢市ガス事業特別会計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2.4500000000000002</c:v>
                </c:pt>
                <c:pt idx="2">
                  <c:v>#N/A</c:v>
                </c:pt>
                <c:pt idx="3">
                  <c:v>2.7</c:v>
                </c:pt>
                <c:pt idx="4">
                  <c:v>#N/A</c:v>
                </c:pt>
                <c:pt idx="5">
                  <c:v>3.03</c:v>
                </c:pt>
                <c:pt idx="6">
                  <c:v>#N/A</c:v>
                </c:pt>
                <c:pt idx="7">
                  <c:v>3.32</c:v>
                </c:pt>
                <c:pt idx="8">
                  <c:v>#N/A</c:v>
                </c:pt>
                <c:pt idx="9">
                  <c:v>3.35</c:v>
                </c:pt>
              </c:numCache>
            </c:numRef>
          </c:val>
          <c:extLst>
            <c:ext xmlns:c16="http://schemas.microsoft.com/office/drawing/2014/chart" uri="{C3380CC4-5D6E-409C-BE32-E72D297353CC}">
              <c16:uniqueId val="{00000007-CFF1-4E3D-9AA3-870CDB331665}"/>
            </c:ext>
          </c:extLst>
        </c:ser>
        <c:ser>
          <c:idx val="8"/>
          <c:order val="8"/>
          <c:tx>
            <c:strRef>
              <c:f>データシート!$A$35</c:f>
              <c:strCache>
                <c:ptCount val="1"/>
                <c:pt idx="0">
                  <c:v>金沢市下水道事業特別会計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3.37</c:v>
                </c:pt>
              </c:numCache>
            </c:numRef>
          </c:val>
          <c:extLst>
            <c:ext xmlns:c16="http://schemas.microsoft.com/office/drawing/2014/chart" uri="{C3380CC4-5D6E-409C-BE32-E72D297353CC}">
              <c16:uniqueId val="{00000008-CFF1-4E3D-9AA3-870CDB331665}"/>
            </c:ext>
          </c:extLst>
        </c:ser>
        <c:ser>
          <c:idx val="9"/>
          <c:order val="9"/>
          <c:tx>
            <c:strRef>
              <c:f>データシート!$A$36</c:f>
              <c:strCache>
                <c:ptCount val="1"/>
                <c:pt idx="0">
                  <c:v>金沢市水道事業特別会計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6.09</c:v>
                </c:pt>
                <c:pt idx="2">
                  <c:v>#N/A</c:v>
                </c:pt>
                <c:pt idx="3">
                  <c:v>5.99</c:v>
                </c:pt>
                <c:pt idx="4">
                  <c:v>#N/A</c:v>
                </c:pt>
                <c:pt idx="5">
                  <c:v>6.45</c:v>
                </c:pt>
                <c:pt idx="6">
                  <c:v>#N/A</c:v>
                </c:pt>
                <c:pt idx="7">
                  <c:v>7.14</c:v>
                </c:pt>
                <c:pt idx="8">
                  <c:v>#N/A</c:v>
                </c:pt>
                <c:pt idx="9">
                  <c:v>7.13</c:v>
                </c:pt>
              </c:numCache>
            </c:numRef>
          </c:val>
          <c:extLst>
            <c:ext xmlns:c16="http://schemas.microsoft.com/office/drawing/2014/chart" uri="{C3380CC4-5D6E-409C-BE32-E72D297353CC}">
              <c16:uniqueId val="{00000009-CFF1-4E3D-9AA3-870CDB331665}"/>
            </c:ext>
          </c:extLst>
        </c:ser>
        <c:dLbls>
          <c:showLegendKey val="0"/>
          <c:showVal val="0"/>
          <c:showCatName val="0"/>
          <c:showSerName val="0"/>
          <c:showPercent val="0"/>
          <c:showBubbleSize val="0"/>
        </c:dLbls>
        <c:gapWidth val="150"/>
        <c:overlap val="100"/>
        <c:axId val="486356960"/>
        <c:axId val="486362448"/>
      </c:barChart>
      <c:catAx>
        <c:axId val="486356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6362448"/>
        <c:crosses val="autoZero"/>
        <c:auto val="1"/>
        <c:lblAlgn val="ctr"/>
        <c:lblOffset val="100"/>
        <c:tickLblSkip val="1"/>
        <c:tickMarkSkip val="1"/>
        <c:noMultiLvlLbl val="0"/>
      </c:catAx>
      <c:valAx>
        <c:axId val="486362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6356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26096</c:v>
                </c:pt>
                <c:pt idx="5">
                  <c:v>24857</c:v>
                </c:pt>
                <c:pt idx="8">
                  <c:v>25141</c:v>
                </c:pt>
                <c:pt idx="11">
                  <c:v>23713</c:v>
                </c:pt>
                <c:pt idx="14">
                  <c:v>22979</c:v>
                </c:pt>
              </c:numCache>
            </c:numRef>
          </c:val>
          <c:extLst>
            <c:ext xmlns:c16="http://schemas.microsoft.com/office/drawing/2014/chart" uri="{C3380CC4-5D6E-409C-BE32-E72D297353CC}">
              <c16:uniqueId val="{00000000-49D7-4F2A-9367-318ADD6AD59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9D7-4F2A-9367-318ADD6AD59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24</c:v>
                </c:pt>
                <c:pt idx="3">
                  <c:v>6</c:v>
                </c:pt>
                <c:pt idx="6">
                  <c:v>0</c:v>
                </c:pt>
                <c:pt idx="9">
                  <c:v>0</c:v>
                </c:pt>
                <c:pt idx="12">
                  <c:v>108</c:v>
                </c:pt>
              </c:numCache>
            </c:numRef>
          </c:val>
          <c:extLst>
            <c:ext xmlns:c16="http://schemas.microsoft.com/office/drawing/2014/chart" uri="{C3380CC4-5D6E-409C-BE32-E72D297353CC}">
              <c16:uniqueId val="{00000002-49D7-4F2A-9367-318ADD6AD59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9D7-4F2A-9367-318ADD6AD59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6379</c:v>
                </c:pt>
                <c:pt idx="3">
                  <c:v>6344</c:v>
                </c:pt>
                <c:pt idx="6">
                  <c:v>6232</c:v>
                </c:pt>
                <c:pt idx="9">
                  <c:v>5841</c:v>
                </c:pt>
                <c:pt idx="12">
                  <c:v>5746</c:v>
                </c:pt>
              </c:numCache>
            </c:numRef>
          </c:val>
          <c:extLst>
            <c:ext xmlns:c16="http://schemas.microsoft.com/office/drawing/2014/chart" uri="{C3380CC4-5D6E-409C-BE32-E72D297353CC}">
              <c16:uniqueId val="{00000004-49D7-4F2A-9367-318ADD6AD59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9D7-4F2A-9367-318ADD6AD59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9D7-4F2A-9367-318ADD6AD59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25460</c:v>
                </c:pt>
                <c:pt idx="3">
                  <c:v>25465</c:v>
                </c:pt>
                <c:pt idx="6">
                  <c:v>25999</c:v>
                </c:pt>
                <c:pt idx="9">
                  <c:v>24656</c:v>
                </c:pt>
                <c:pt idx="12">
                  <c:v>21291</c:v>
                </c:pt>
              </c:numCache>
            </c:numRef>
          </c:val>
          <c:extLst>
            <c:ext xmlns:c16="http://schemas.microsoft.com/office/drawing/2014/chart" uri="{C3380CC4-5D6E-409C-BE32-E72D297353CC}">
              <c16:uniqueId val="{00000007-49D7-4F2A-9367-318ADD6AD592}"/>
            </c:ext>
          </c:extLst>
        </c:ser>
        <c:dLbls>
          <c:showLegendKey val="0"/>
          <c:showVal val="0"/>
          <c:showCatName val="0"/>
          <c:showSerName val="0"/>
          <c:showPercent val="0"/>
          <c:showBubbleSize val="0"/>
        </c:dLbls>
        <c:gapWidth val="100"/>
        <c:overlap val="100"/>
        <c:axId val="486357352"/>
        <c:axId val="486358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5767</c:v>
                </c:pt>
                <c:pt idx="2">
                  <c:v>#N/A</c:v>
                </c:pt>
                <c:pt idx="3">
                  <c:v>#N/A</c:v>
                </c:pt>
                <c:pt idx="4">
                  <c:v>6958</c:v>
                </c:pt>
                <c:pt idx="5">
                  <c:v>#N/A</c:v>
                </c:pt>
                <c:pt idx="6">
                  <c:v>#N/A</c:v>
                </c:pt>
                <c:pt idx="7">
                  <c:v>7090</c:v>
                </c:pt>
                <c:pt idx="8">
                  <c:v>#N/A</c:v>
                </c:pt>
                <c:pt idx="9">
                  <c:v>#N/A</c:v>
                </c:pt>
                <c:pt idx="10">
                  <c:v>6784</c:v>
                </c:pt>
                <c:pt idx="11">
                  <c:v>#N/A</c:v>
                </c:pt>
                <c:pt idx="12">
                  <c:v>#N/A</c:v>
                </c:pt>
                <c:pt idx="13">
                  <c:v>4166</c:v>
                </c:pt>
                <c:pt idx="14">
                  <c:v>#N/A</c:v>
                </c:pt>
              </c:numCache>
            </c:numRef>
          </c:val>
          <c:smooth val="0"/>
          <c:extLst>
            <c:ext xmlns:c16="http://schemas.microsoft.com/office/drawing/2014/chart" uri="{C3380CC4-5D6E-409C-BE32-E72D297353CC}">
              <c16:uniqueId val="{00000008-49D7-4F2A-9367-318ADD6AD592}"/>
            </c:ext>
          </c:extLst>
        </c:ser>
        <c:dLbls>
          <c:showLegendKey val="0"/>
          <c:showVal val="0"/>
          <c:showCatName val="0"/>
          <c:showSerName val="0"/>
          <c:showPercent val="0"/>
          <c:showBubbleSize val="0"/>
        </c:dLbls>
        <c:marker val="1"/>
        <c:smooth val="0"/>
        <c:axId val="486357352"/>
        <c:axId val="486358920"/>
      </c:lineChart>
      <c:catAx>
        <c:axId val="486357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6358920"/>
        <c:crosses val="autoZero"/>
        <c:auto val="1"/>
        <c:lblAlgn val="ctr"/>
        <c:lblOffset val="100"/>
        <c:tickLblSkip val="1"/>
        <c:tickMarkSkip val="1"/>
        <c:noMultiLvlLbl val="0"/>
      </c:catAx>
      <c:valAx>
        <c:axId val="486358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6357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206729</c:v>
                </c:pt>
                <c:pt idx="5">
                  <c:v>202108</c:v>
                </c:pt>
                <c:pt idx="8">
                  <c:v>197669</c:v>
                </c:pt>
                <c:pt idx="11">
                  <c:v>193067</c:v>
                </c:pt>
                <c:pt idx="14">
                  <c:v>190437</c:v>
                </c:pt>
              </c:numCache>
            </c:numRef>
          </c:val>
          <c:extLst>
            <c:ext xmlns:c16="http://schemas.microsoft.com/office/drawing/2014/chart" uri="{C3380CC4-5D6E-409C-BE32-E72D297353CC}">
              <c16:uniqueId val="{00000000-FD15-451E-A32A-8D59E82D109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55048</c:v>
                </c:pt>
                <c:pt idx="5">
                  <c:v>52818</c:v>
                </c:pt>
                <c:pt idx="8">
                  <c:v>51383</c:v>
                </c:pt>
                <c:pt idx="11">
                  <c:v>49923</c:v>
                </c:pt>
                <c:pt idx="14">
                  <c:v>50398</c:v>
                </c:pt>
              </c:numCache>
            </c:numRef>
          </c:val>
          <c:extLst>
            <c:ext xmlns:c16="http://schemas.microsoft.com/office/drawing/2014/chart" uri="{C3380CC4-5D6E-409C-BE32-E72D297353CC}">
              <c16:uniqueId val="{00000001-FD15-451E-A32A-8D59E82D109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12141</c:v>
                </c:pt>
                <c:pt idx="5">
                  <c:v>12909</c:v>
                </c:pt>
                <c:pt idx="8">
                  <c:v>12300</c:v>
                </c:pt>
                <c:pt idx="11">
                  <c:v>14762</c:v>
                </c:pt>
                <c:pt idx="14">
                  <c:v>16649</c:v>
                </c:pt>
              </c:numCache>
            </c:numRef>
          </c:val>
          <c:extLst>
            <c:ext xmlns:c16="http://schemas.microsoft.com/office/drawing/2014/chart" uri="{C3380CC4-5D6E-409C-BE32-E72D297353CC}">
              <c16:uniqueId val="{00000002-FD15-451E-A32A-8D59E82D109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D15-451E-A32A-8D59E82D109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D15-451E-A32A-8D59E82D109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15-451E-A32A-8D59E82D109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18480</c:v>
                </c:pt>
                <c:pt idx="3">
                  <c:v>17054</c:v>
                </c:pt>
                <c:pt idx="6">
                  <c:v>16791</c:v>
                </c:pt>
                <c:pt idx="9">
                  <c:v>16201</c:v>
                </c:pt>
                <c:pt idx="12">
                  <c:v>16017</c:v>
                </c:pt>
              </c:numCache>
            </c:numRef>
          </c:val>
          <c:extLst>
            <c:ext xmlns:c16="http://schemas.microsoft.com/office/drawing/2014/chart" uri="{C3380CC4-5D6E-409C-BE32-E72D297353CC}">
              <c16:uniqueId val="{00000006-FD15-451E-A32A-8D59E82D109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D15-451E-A32A-8D59E82D109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86103</c:v>
                </c:pt>
                <c:pt idx="3">
                  <c:v>82606</c:v>
                </c:pt>
                <c:pt idx="6">
                  <c:v>78865</c:v>
                </c:pt>
                <c:pt idx="9">
                  <c:v>75980</c:v>
                </c:pt>
                <c:pt idx="12">
                  <c:v>72236</c:v>
                </c:pt>
              </c:numCache>
            </c:numRef>
          </c:val>
          <c:extLst>
            <c:ext xmlns:c16="http://schemas.microsoft.com/office/drawing/2014/chart" uri="{C3380CC4-5D6E-409C-BE32-E72D297353CC}">
              <c16:uniqueId val="{00000008-FD15-451E-A32A-8D59E82D109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1103</c:v>
                </c:pt>
                <c:pt idx="3">
                  <c:v>980</c:v>
                </c:pt>
                <c:pt idx="6">
                  <c:v>880</c:v>
                </c:pt>
                <c:pt idx="9">
                  <c:v>1916</c:v>
                </c:pt>
                <c:pt idx="12">
                  <c:v>1762</c:v>
                </c:pt>
              </c:numCache>
            </c:numRef>
          </c:val>
          <c:extLst>
            <c:ext xmlns:c16="http://schemas.microsoft.com/office/drawing/2014/chart" uri="{C3380CC4-5D6E-409C-BE32-E72D297353CC}">
              <c16:uniqueId val="{00000009-FD15-451E-A32A-8D59E82D109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236614</c:v>
                </c:pt>
                <c:pt idx="3">
                  <c:v>227452</c:v>
                </c:pt>
                <c:pt idx="6">
                  <c:v>221882</c:v>
                </c:pt>
                <c:pt idx="9">
                  <c:v>215791</c:v>
                </c:pt>
                <c:pt idx="12">
                  <c:v>216911</c:v>
                </c:pt>
              </c:numCache>
            </c:numRef>
          </c:val>
          <c:extLst>
            <c:ext xmlns:c16="http://schemas.microsoft.com/office/drawing/2014/chart" uri="{C3380CC4-5D6E-409C-BE32-E72D297353CC}">
              <c16:uniqueId val="{0000000A-FD15-451E-A32A-8D59E82D109C}"/>
            </c:ext>
          </c:extLst>
        </c:ser>
        <c:dLbls>
          <c:showLegendKey val="0"/>
          <c:showVal val="0"/>
          <c:showCatName val="0"/>
          <c:showSerName val="0"/>
          <c:showPercent val="0"/>
          <c:showBubbleSize val="0"/>
        </c:dLbls>
        <c:gapWidth val="100"/>
        <c:overlap val="100"/>
        <c:axId val="486358528"/>
        <c:axId val="486361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68381</c:v>
                </c:pt>
                <c:pt idx="2">
                  <c:v>#N/A</c:v>
                </c:pt>
                <c:pt idx="3">
                  <c:v>#N/A</c:v>
                </c:pt>
                <c:pt idx="4">
                  <c:v>60257</c:v>
                </c:pt>
                <c:pt idx="5">
                  <c:v>#N/A</c:v>
                </c:pt>
                <c:pt idx="6">
                  <c:v>#N/A</c:v>
                </c:pt>
                <c:pt idx="7">
                  <c:v>57067</c:v>
                </c:pt>
                <c:pt idx="8">
                  <c:v>#N/A</c:v>
                </c:pt>
                <c:pt idx="9">
                  <c:v>#N/A</c:v>
                </c:pt>
                <c:pt idx="10">
                  <c:v>52137</c:v>
                </c:pt>
                <c:pt idx="11">
                  <c:v>#N/A</c:v>
                </c:pt>
                <c:pt idx="12">
                  <c:v>#N/A</c:v>
                </c:pt>
                <c:pt idx="13">
                  <c:v>49443</c:v>
                </c:pt>
                <c:pt idx="14">
                  <c:v>#N/A</c:v>
                </c:pt>
              </c:numCache>
            </c:numRef>
          </c:val>
          <c:smooth val="0"/>
          <c:extLst>
            <c:ext xmlns:c16="http://schemas.microsoft.com/office/drawing/2014/chart" uri="{C3380CC4-5D6E-409C-BE32-E72D297353CC}">
              <c16:uniqueId val="{0000000B-FD15-451E-A32A-8D59E82D109C}"/>
            </c:ext>
          </c:extLst>
        </c:ser>
        <c:dLbls>
          <c:showLegendKey val="0"/>
          <c:showVal val="0"/>
          <c:showCatName val="0"/>
          <c:showSerName val="0"/>
          <c:showPercent val="0"/>
          <c:showBubbleSize val="0"/>
        </c:dLbls>
        <c:marker val="1"/>
        <c:smooth val="0"/>
        <c:axId val="486358528"/>
        <c:axId val="486361664"/>
      </c:lineChart>
      <c:catAx>
        <c:axId val="486358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6361664"/>
        <c:crosses val="autoZero"/>
        <c:auto val="1"/>
        <c:lblAlgn val="ctr"/>
        <c:lblOffset val="100"/>
        <c:tickLblSkip val="1"/>
        <c:tickMarkSkip val="1"/>
        <c:noMultiLvlLbl val="0"/>
      </c:catAx>
      <c:valAx>
        <c:axId val="486361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6358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3005</c:v>
                </c:pt>
                <c:pt idx="1">
                  <c:v>3006</c:v>
                </c:pt>
                <c:pt idx="2">
                  <c:v>3006</c:v>
                </c:pt>
              </c:numCache>
            </c:numRef>
          </c:val>
          <c:extLst>
            <c:ext xmlns:c16="http://schemas.microsoft.com/office/drawing/2014/chart" uri="{C3380CC4-5D6E-409C-BE32-E72D297353CC}">
              <c16:uniqueId val="{00000000-C4B0-42EE-B9E5-7F81583AD89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104</c:v>
                </c:pt>
                <c:pt idx="1">
                  <c:v>104</c:v>
                </c:pt>
                <c:pt idx="2">
                  <c:v>104</c:v>
                </c:pt>
              </c:numCache>
            </c:numRef>
          </c:val>
          <c:extLst>
            <c:ext xmlns:c16="http://schemas.microsoft.com/office/drawing/2014/chart" uri="{C3380CC4-5D6E-409C-BE32-E72D297353CC}">
              <c16:uniqueId val="{00000001-C4B0-42EE-B9E5-7F81583AD89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10826</c:v>
                </c:pt>
                <c:pt idx="1">
                  <c:v>12535</c:v>
                </c:pt>
                <c:pt idx="2">
                  <c:v>13735</c:v>
                </c:pt>
              </c:numCache>
            </c:numRef>
          </c:val>
          <c:extLst>
            <c:ext xmlns:c16="http://schemas.microsoft.com/office/drawing/2014/chart" uri="{C3380CC4-5D6E-409C-BE32-E72D297353CC}">
              <c16:uniqueId val="{00000002-C4B0-42EE-B9E5-7F81583AD89F}"/>
            </c:ext>
          </c:extLst>
        </c:ser>
        <c:dLbls>
          <c:showLegendKey val="0"/>
          <c:showVal val="0"/>
          <c:showCatName val="0"/>
          <c:showSerName val="0"/>
          <c:showPercent val="0"/>
          <c:showBubbleSize val="0"/>
        </c:dLbls>
        <c:gapWidth val="120"/>
        <c:overlap val="100"/>
        <c:axId val="486359312"/>
        <c:axId val="486360488"/>
      </c:barChart>
      <c:catAx>
        <c:axId val="48635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6360488"/>
        <c:crosses val="autoZero"/>
        <c:auto val="1"/>
        <c:lblAlgn val="ctr"/>
        <c:lblOffset val="100"/>
        <c:tickLblSkip val="1"/>
        <c:tickMarkSkip val="1"/>
        <c:noMultiLvlLbl val="0"/>
      </c:catAx>
      <c:valAx>
        <c:axId val="4863604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6359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{C9D6E26C-FD17-4B99-B88E-D3A30C3BA001}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293-4808-85E3-D2E7C02551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{AA25ECA9-6855-4BF0-BFF2-301D4E4036D0}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293-4808-85E3-D2E7C02551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{E443EB74-982C-4B38-B968-82F1C687F918}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293-4808-85E3-D2E7C02551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{92A9032B-C574-4328-956A-982DDD6E3411}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293-4808-85E3-D2E7C02551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{F116D3AD-A9A6-4FAA-94CF-6D0293DB4052}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293-4808-85E3-D2E7C025514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{C8BFB563-7428-41EE-B437-E250D4072FBD}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293-4808-85E3-D2E7C025514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{12EE82EC-8E98-457A-BFE3-A9C191E32AEC}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293-4808-85E3-D2E7C025514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{D3975495-1C0E-44E7-B49B-B4AB85E0F80F}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293-4808-85E3-D2E7C0255144}"/>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{90C128EF-3FBC-45F8-B669-3B986B3D0615}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293-4808-85E3-D2E7C02551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32">
                  <c:v>62.8</c:v>
                </c:pt>
              </c:numCache>
            </c:numRef>
          </c:xVal>
          <c:yVal>
            <c:numRef>
              <c:f>公会計指標分析・財政指標組合せ分析表!$BP$51:$DC$51</c:f>
              <c:numCache>
                <c:formatCode>#,##0.0;"▲ "#,##0.0</c:formatCode>
                <c:ptCount val="40"/>
                <c:pt idx="32">
                  <c:v>58.6</c:v>
                </c:pt>
              </c:numCache>
            </c:numRef>
          </c:yVal>
          <c:smooth val="0"/>
          <c:extLst>
            <c:ext xmlns:c16="http://schemas.microsoft.com/office/drawing/2014/chart" uri="{C3380CC4-5D6E-409C-BE32-E72D297353CC}">
              <c16:uniqueId val="{00000009-0293-4808-85E3-D2E7C025514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{722207F8-0241-4D6D-89B2-9C9EBD65E466}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293-4808-85E3-D2E7C025514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{748B9C80-6231-4412-AC39-1EFF2B7C9608}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293-4808-85E3-D2E7C02551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{AE3DDBE9-3EEE-4C65-A721-CE509B700626}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293-4808-85E3-D2E7C02551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{C88CFAAD-D335-4721-A390-5BE5172181C4}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293-4808-85E3-D2E7C02551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{6A6F9D4A-1ACE-4625-9310-13C4F07B6C51}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293-4808-85E3-D2E7C025514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{F1D42666-F6EF-46EC-B6BB-6D363EA9360B}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293-4808-85E3-D2E7C025514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{C0914AA2-46E2-4A99-9C38-FD246E33E743}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293-4808-85E3-D2E7C025514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{B7DAC8A4-77B7-4884-9CA1-B83248155B38}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293-4808-85E3-D2E7C0255144}"/>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{E999A9EE-A7BE-4DF1-9503-5ABB5BDC32F7}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293-4808-85E3-D2E7C02551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32">
                  <c:v>60.8</c:v>
                </c:pt>
              </c:numCache>
            </c:numRef>
          </c:xVal>
          <c:yVal>
            <c:numRef>
              <c:f>公会計指標分析・財政指標組合せ分析表!$BP$55:$DC$55</c:f>
              <c:numCache>
                <c:formatCode>#,##0.0;"▲ "#,##0.0</c:formatCode>
                <c:ptCount val="40"/>
                <c:pt idx="32">
                  <c:v>34</c:v>
                </c:pt>
              </c:numCache>
            </c:numRef>
          </c:yVal>
          <c:smooth val="0"/>
          <c:extLst>
            <c:ext xmlns:c16="http://schemas.microsoft.com/office/drawing/2014/chart" uri="{C3380CC4-5D6E-409C-BE32-E72D297353CC}">
              <c16:uniqueId val="{00000013-0293-4808-85E3-D2E7C0255144}"/>
            </c:ext>
          </c:extLst>
        </c:ser>
        <c:dLbls>
          <c:showLegendKey val="0"/>
          <c:showVal val="1"/>
          <c:showCatName val="0"/>
          <c:showSerName val="0"/>
          <c:showPercent val="0"/>
          <c:showBubbleSize val="0"/>
        </c:dLbls>
        <c:axId val="449564896"/>
        <c:axId val="449565288"/>
      </c:scatterChart>
      <c:valAx>
        <c:axId val="449564896"/>
        <c:scaling>
          <c:orientation val="minMax"/>
          <c:max val="63"/>
          <c:min val="60.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9565288"/>
        <c:crosses val="autoZero"/>
        <c:crossBetween val="midCat"/>
      </c:valAx>
      <c:valAx>
        <c:axId val="449565288"/>
        <c:scaling>
          <c:orientation val="minMax"/>
          <c:max val="63"/>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95648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{031434D4-C392-4C46-9F7C-DA8CB01CC731}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CA1-428F-9E1B-43124B0E469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{EFE5DEA3-D862-4359-8577-616E98D5C7B6}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A1-428F-9E1B-43124B0E469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{1947E436-D897-4FBE-8919-A90F00F0344E}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A1-428F-9E1B-43124B0E469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{964DF098-208B-4D71-B5EE-814711FD12A0}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A1-428F-9E1B-43124B0E469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{4524A108-5FE3-4B19-95F6-F338247A0A9C}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A1-428F-9E1B-43124B0E469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{A57307A1-996C-4E58-99F7-0C757CD8DA79}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CA1-428F-9E1B-43124B0E469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{F202D593-CA2C-43F0-9708-8DFA16006C4D}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CA1-428F-9E1B-43124B0E469A}"/>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{CB29BE21-AEF4-4036-A379-56739912F707}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CA1-428F-9E1B-43124B0E469A}"/>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{6AC85291-30A3-4E80-BB17-E2898DA88DD8}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CA1-428F-9E1B-43124B0E469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7.6</c:v>
                </c:pt>
                <c:pt idx="16">
                  <c:v>7.9</c:v>
                </c:pt>
                <c:pt idx="24">
                  <c:v>8.3000000000000007</c:v>
                </c:pt>
                <c:pt idx="32">
                  <c:v>7.1</c:v>
                </c:pt>
              </c:numCache>
            </c:numRef>
          </c:xVal>
          <c:yVal>
            <c:numRef>
              <c:f>公会計指標分析・財政指標組合せ分析表!$BP$73:$DC$73</c:f>
              <c:numCache>
                <c:formatCode>#,##0.0;"▲ "#,##0.0</c:formatCode>
                <c:ptCount val="40"/>
                <c:pt idx="0">
                  <c:v>82.6</c:v>
                </c:pt>
                <c:pt idx="8">
                  <c:v>73.099999999999994</c:v>
                </c:pt>
                <c:pt idx="16">
                  <c:v>68.400000000000006</c:v>
                </c:pt>
                <c:pt idx="24">
                  <c:v>62.3</c:v>
                </c:pt>
                <c:pt idx="32">
                  <c:v>58.6</c:v>
                </c:pt>
              </c:numCache>
            </c:numRef>
          </c:yVal>
          <c:smooth val="0"/>
          <c:extLst>
            <c:ext xmlns:c16="http://schemas.microsoft.com/office/drawing/2014/chart" uri="{C3380CC4-5D6E-409C-BE32-E72D297353CC}">
              <c16:uniqueId val="{00000009-9CA1-428F-9E1B-43124B0E469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{0E6E54B1-A66C-4D06-9DFB-D1F4C27B9DAF}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CA1-428F-9E1B-43124B0E469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{35792108-DF25-4131-9CC5-B884A2A52CC0}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A1-428F-9E1B-43124B0E469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{4FAF3192-BB4C-45B1-8002-11B6FA05A562}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A1-428F-9E1B-43124B0E469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{9A75B528-0C9F-44C4-AF1F-90D3DE1C74C1}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A1-428F-9E1B-43124B0E469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{8BE4091C-49F6-4A26-B271-0E80A78D8A78}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A1-428F-9E1B-43124B0E469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{B9558B38-3931-4BE9-B4A5-2706E5487B7F}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CA1-428F-9E1B-43124B0E469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{9F833C61-A1B3-4E03-8D44-B31DBA8254F3}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CA1-428F-9E1B-43124B0E469A}"/>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{1BBC0F23-9F94-4515-AF95-1709A7C00CD5}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CA1-428F-9E1B-43124B0E469A}"/>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{AFE3536A-9870-47B7-A690-D9C899A0E13D}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CA1-428F-9E1B-43124B0E46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6.7</c:v>
                </c:pt>
                <c:pt idx="16">
                  <c:v>6.4</c:v>
                </c:pt>
                <c:pt idx="24">
                  <c:v>6.1</c:v>
                </c:pt>
                <c:pt idx="32">
                  <c:v>5.9</c:v>
                </c:pt>
              </c:numCache>
            </c:numRef>
          </c:xVal>
          <c:yVal>
            <c:numRef>
              <c:f>公会計指標分析・財政指標組合せ分析表!$BP$77:$DC$77</c:f>
              <c:numCache>
                <c:formatCode>#,##0.0;"▲ "#,##0.0</c:formatCode>
                <c:ptCount val="40"/>
                <c:pt idx="0">
                  <c:v>47</c:v>
                </c:pt>
                <c:pt idx="8">
                  <c:v>41.4</c:v>
                </c:pt>
                <c:pt idx="16">
                  <c:v>38.9</c:v>
                </c:pt>
                <c:pt idx="24">
                  <c:v>37.6</c:v>
                </c:pt>
                <c:pt idx="32">
                  <c:v>34</c:v>
                </c:pt>
              </c:numCache>
            </c:numRef>
          </c:yVal>
          <c:smooth val="0"/>
          <c:extLst>
            <c:ext xmlns:c16="http://schemas.microsoft.com/office/drawing/2014/chart" uri="{C3380CC4-5D6E-409C-BE32-E72D297353CC}">
              <c16:uniqueId val="{00000013-9CA1-428F-9E1B-43124B0E469A}"/>
            </c:ext>
          </c:extLst>
        </c:ser>
        <c:dLbls>
          <c:showLegendKey val="0"/>
          <c:showVal val="1"/>
          <c:showCatName val="0"/>
          <c:showSerName val="0"/>
          <c:showPercent val="0"/>
          <c:showBubbleSize val="0"/>
        </c:dLbls>
        <c:axId val="486362056"/>
        <c:axId val="486356176"/>
      </c:scatterChart>
      <c:valAx>
        <c:axId val="486362056"/>
        <c:scaling>
          <c:orientation val="minMax"/>
          <c:max val="8.5"/>
          <c:min val="5.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6356176"/>
        <c:crosses val="autoZero"/>
        <c:crossBetween val="midCat"/>
      </c:valAx>
      <c:valAx>
        <c:axId val="486356176"/>
        <c:scaling>
          <c:orientation val="minMax"/>
          <c:max val="91"/>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63620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石川県金沢市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年度の実質公債費比率は</a:t>
          </a:r>
          <a:r>
            <a:rPr kumimoji="1" lang="en-US" altLang="ja-JP" sz="1400">
              <a:latin typeface="ＭＳ ゴシック" pitchFamily="49" charset="-128"/>
              <a:ea typeface="ＭＳ ゴシック" pitchFamily="49" charset="-128"/>
            </a:rPr>
            <a:t>7.1</a:t>
          </a:r>
          <a:r>
            <a:rPr kumimoji="1" lang="ja-JP" altLang="en-US" sz="1400">
              <a:latin typeface="ＭＳ ゴシック" pitchFamily="49" charset="-128"/>
              <a:ea typeface="ＭＳ ゴシック" pitchFamily="49" charset="-128"/>
            </a:rPr>
            <a:t>％と前年度の</a:t>
          </a:r>
          <a:r>
            <a:rPr kumimoji="1" lang="en-US" altLang="ja-JP" sz="1400">
              <a:latin typeface="ＭＳ ゴシック" pitchFamily="49" charset="-128"/>
              <a:ea typeface="ＭＳ ゴシック" pitchFamily="49" charset="-128"/>
            </a:rPr>
            <a:t>8.3</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ポイント減となり、中期財政計画の実践により、引き続き起債発行に許可が必要な</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％を大きく下回っており、健全性を堅持している。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満期一括償還地方債の償還財源としての積み立ては行っていない。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石川県金沢市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年度の将来負担比率は</a:t>
          </a:r>
          <a:r>
            <a:rPr kumimoji="1" lang="en-US" altLang="ja-JP" sz="1400">
              <a:latin typeface="ＭＳ ゴシック" pitchFamily="49" charset="-128"/>
              <a:ea typeface="ＭＳ ゴシック" pitchFamily="49" charset="-128"/>
            </a:rPr>
            <a:t>58.6</a:t>
          </a:r>
          <a:r>
            <a:rPr kumimoji="1" lang="ja-JP" altLang="en-US" sz="1400">
              <a:latin typeface="ＭＳ ゴシック" pitchFamily="49" charset="-128"/>
              <a:ea typeface="ＭＳ ゴシック" pitchFamily="49" charset="-128"/>
            </a:rPr>
            <a:t>％と対前年比</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ポイントの減となっているが、その要因としては繰上償還や新規発行抑制など市債残高の減少に積極的に取り組んできたことが挙げられる。今後も、中期財政計画を着実に実践し、財政基盤の強化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石川県金沢市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再整備等積立基金からスポーツ施設関連分を組替え、スポーツ施設再整備積立基金を新たに設置したほか、金沢美術工芸大学の整備に向けた美術工芸大学施設整備積立基金への積み立てなど、基金の有効活用に向けた計画的な積み立てを実施した結果、基金全体として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今後の財政需要を見据え、特定目的基金の新設のほか既存の基金への積み立てを実施し基金の有効活用に努める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スポーツ施設再整備積立基金：スポーツ施設の再整備等に充てる資金を積み立てるため</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美術工芸大学施設整備積立基金：美術工芸大学の施設整備に充てる資金を積み立てるため</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スポーツ施設再整備積立基金：公共施設再整備等積立基金からスポーツ施設関連分を組替え、新たな基金として設置（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美術工芸大学施設整備積立基金：新規に６億円を積み立て</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スポーツ施設再整備積立基金：スポーツ施設の再整備にかかる一般財源所要額が平準化されるよう積み立て・取り崩しを実施</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美術工芸大学施設整備積立基金：施設整備にかかる一般財源所要額が平準化されるよう取り崩しを実施</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運用利子収入による増</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決算状況を踏まえ、可能な範囲で積み立て</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特になし</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石川県金沢市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453,654
448,037
468.64
181,459,419
178,691,493
1,666,820
101,336,661
215,563,779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当市では、平成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今後生じる改修・更新費用を見込み、総合的かつ計画的な管理の推進に取り組むことを目的に掲げ、将来にわたって公共施設を適正かつ効率的に管理し、行政サービスを安定的に提供できるよう、その着実な実践に取り組んでる。</a:t>
          </a:r>
          <a:endParaRPr lang="ja-JP" altLang="ja-JP">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有形固定資産減価償却率については、概ね類似団体の平均並みとなっており、引き続き公共施設の適正かつ効率的な管理に努めていく。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35</xdr:row>
      <xdr:rowOff>15875</xdr:rowOff>
    </xdr:to>
    <xdr:cxnSp macro="">
      <xdr:nvCxnSpPr>
        <xdr:cNvPr id="62" name="直線コネクタ 61"/>
        <xdr:cNvCxnSpPr/>
      </xdr:nvCxnSpPr>
      <xdr:spPr>
        <a:xfrm flipV="1">
          <a:off x="4760595" y="4729861"/>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3" name="有形固定資産減価償却率最小値テキスト"/>
        <xdr:cNvSpPr txBox="1"/>
      </xdr:nvSpPr>
      <xdr:spPr>
        <a:xfrm>
          <a:off x="4813300"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4" name="直線コネクタ 63"/>
        <xdr:cNvCxnSpPr/>
      </xdr:nvCxnSpPr>
      <xdr:spPr>
        <a:xfrm>
          <a:off x="4673600" y="601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65" name="有形固定資産減価償却率最大値テキスト"/>
        <xdr:cNvSpPr txBox="1"/>
      </xdr:nvSpPr>
      <xdr:spPr>
        <a:xfrm>
          <a:off x="4813300" y="45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66" name="直線コネクタ 65"/>
        <xdr:cNvCxnSpPr/>
      </xdr:nvCxnSpPr>
      <xdr:spPr>
        <a:xfrm>
          <a:off x="4673600" y="4729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55008</xdr:rowOff>
    </xdr:from>
    <xdr:ext cx="405111" cy="259045"/>
    <xdr:sp macro="" textlink="">
      <xdr:nvSpPr>
        <xdr:cNvPr id="67" name="有形固定資産減価償却率平均値テキスト"/>
        <xdr:cNvSpPr txBox="1"/>
      </xdr:nvSpPr>
      <xdr:spPr>
        <a:xfrm>
          <a:off x="4813300" y="53699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68" name="フローチャート: 判断 67"/>
        <xdr:cNvSpPr/>
      </xdr:nvSpPr>
      <xdr:spPr>
        <a:xfrm>
          <a:off x="4711700" y="539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69" name="フローチャート: 判断 68"/>
        <xdr:cNvSpPr/>
      </xdr:nvSpPr>
      <xdr:spPr>
        <a:xfrm>
          <a:off x="4000500" y="542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141351</xdr:rowOff>
    </xdr:from>
    <xdr:to>
      <xdr:col>15</xdr:col>
      <xdr:colOff>187325</xdr:colOff>
      <xdr:row>32</xdr:row>
      <xdr:rowOff>71501</xdr:rowOff>
    </xdr:to>
    <xdr:sp macro="" textlink="">
      <xdr:nvSpPr>
        <xdr:cNvPr id="70" name="フローチャート: 判断 69"/>
        <xdr:cNvSpPr/>
      </xdr:nvSpPr>
      <xdr:spPr>
        <a:xfrm>
          <a:off x="3238500" y="545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102489</xdr:rowOff>
    </xdr:from>
    <xdr:to>
      <xdr:col>11</xdr:col>
      <xdr:colOff>187325</xdr:colOff>
      <xdr:row>32</xdr:row>
      <xdr:rowOff>32639</xdr:rowOff>
    </xdr:to>
    <xdr:sp macro="" textlink="">
      <xdr:nvSpPr>
        <xdr:cNvPr id="71" name="フローチャート: 判断 70"/>
        <xdr:cNvSpPr/>
      </xdr:nvSpPr>
      <xdr:spPr>
        <a:xfrm>
          <a:off x="2476500" y="541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161671</xdr:rowOff>
    </xdr:from>
    <xdr:to>
      <xdr:col>23</xdr:col>
      <xdr:colOff>136525</xdr:colOff>
      <xdr:row>31</xdr:row>
      <xdr:rowOff>91821</xdr:rowOff>
    </xdr:to>
    <xdr:sp macro="" textlink="">
      <xdr:nvSpPr>
        <xdr:cNvPr id="77" name="楕円 76"/>
        <xdr:cNvSpPr/>
      </xdr:nvSpPr>
      <xdr:spPr>
        <a:xfrm>
          <a:off x="4711700" y="530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13098</xdr:rowOff>
    </xdr:from>
    <xdr:ext cx="405111" cy="259045"/>
    <xdr:sp macro="" textlink="">
      <xdr:nvSpPr>
        <xdr:cNvPr id="78" name="有形固定資産減価償却率該当値テキスト"/>
        <xdr:cNvSpPr txBox="1"/>
      </xdr:nvSpPr>
      <xdr:spPr>
        <a:xfrm>
          <a:off x="4813300" y="5156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57802</xdr:rowOff>
    </xdr:from>
    <xdr:ext cx="405111" cy="259045"/>
    <xdr:sp macro="" textlink="">
      <xdr:nvSpPr>
        <xdr:cNvPr id="79" name="n_1aveValue有形固定資産減価償却率"/>
        <xdr:cNvSpPr txBox="1"/>
      </xdr:nvSpPr>
      <xdr:spPr>
        <a:xfrm>
          <a:off x="3836044" y="520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88028</xdr:rowOff>
    </xdr:from>
    <xdr:ext cx="405111" cy="259045"/>
    <xdr:sp macro="" textlink="">
      <xdr:nvSpPr>
        <xdr:cNvPr id="80" name="n_2aveValue有形固定資産減価償却率"/>
        <xdr:cNvSpPr txBox="1"/>
      </xdr:nvSpPr>
      <xdr:spPr>
        <a:xfrm>
          <a:off x="3086744" y="5231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49166</xdr:rowOff>
    </xdr:from>
    <xdr:ext cx="405111" cy="259045"/>
    <xdr:sp macro="" textlink="">
      <xdr:nvSpPr>
        <xdr:cNvPr id="81" name="n_3aveValue有形固定資産減価償却率"/>
        <xdr:cNvSpPr txBox="1"/>
      </xdr:nvSpPr>
      <xdr:spPr>
        <a:xfrm>
          <a:off x="2324744" y="5192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3" name="正方形/長方形 82"/>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4" name="正方形/長方形 83"/>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7" name="正方形/長方形 86"/>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8" name="正方形/長方形 87"/>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9" name="正方形/長方形 88"/>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0" name="正方形/長方形 89"/>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定時償還の進捗や計画的な繰上償還の実施により地方債残高が減少傾向にあり、債務償還比率は類似団体平均並の水準となっている。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今後も、事業費精査による借入額の圧縮や、交付税措置のある地方債を中心とした借入を行い、将来負担の軽減に努める。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5" name="テキスト ボックス 94"/>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7" name="直線コネクタ 9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8" name="テキスト ボックス 97"/>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9" name="直線コネクタ 9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0" name="テキスト ボックス 99"/>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1" name="直線コネクタ 10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2" name="テキスト ボックス 101"/>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3" name="直線コネクタ 10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04" name="テキスト ボックス 103"/>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5" name="直線コネクタ 10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06" name="テキスト ボックス 105"/>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7" name="直線コネクタ 10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08" name="テキスト ボックス 107"/>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9"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63218</xdr:rowOff>
    </xdr:from>
    <xdr:to>
      <xdr:col>76</xdr:col>
      <xdr:colOff>21589</xdr:colOff>
      <xdr:row>34</xdr:row>
      <xdr:rowOff>151342</xdr:rowOff>
    </xdr:to>
    <xdr:cxnSp macro="">
      <xdr:nvCxnSpPr>
        <xdr:cNvPr id="110" name="直線コネクタ 109"/>
        <xdr:cNvCxnSpPr/>
      </xdr:nvCxnSpPr>
      <xdr:spPr>
        <a:xfrm flipV="1">
          <a:off x="14793595" y="4520918"/>
          <a:ext cx="1269" cy="14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1" name="債務償還比率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2" name="直線コネクタ 111"/>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9895</xdr:rowOff>
    </xdr:from>
    <xdr:ext cx="560923" cy="259045"/>
    <xdr:sp macro="" textlink="">
      <xdr:nvSpPr>
        <xdr:cNvPr id="113" name="債務償還比率最大値テキスト"/>
        <xdr:cNvSpPr txBox="1"/>
      </xdr:nvSpPr>
      <xdr:spPr>
        <a:xfrm>
          <a:off x="14846300" y="429614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63218</xdr:rowOff>
    </xdr:from>
    <xdr:to>
      <xdr:col>76</xdr:col>
      <xdr:colOff>111125</xdr:colOff>
      <xdr:row>26</xdr:row>
      <xdr:rowOff>63218</xdr:rowOff>
    </xdr:to>
    <xdr:cxnSp macro="">
      <xdr:nvCxnSpPr>
        <xdr:cNvPr id="114" name="直線コネクタ 113"/>
        <xdr:cNvCxnSpPr/>
      </xdr:nvCxnSpPr>
      <xdr:spPr>
        <a:xfrm>
          <a:off x="14706600" y="452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15" name="債務償還比率平均値テキスト"/>
        <xdr:cNvSpPr txBox="1"/>
      </xdr:nvSpPr>
      <xdr:spPr>
        <a:xfrm>
          <a:off x="14846300" y="5137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16" name="フローチャート: 判断 115"/>
        <xdr:cNvSpPr/>
      </xdr:nvSpPr>
      <xdr:spPr>
        <a:xfrm>
          <a:off x="14744700" y="515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1065</xdr:rowOff>
    </xdr:from>
    <xdr:to>
      <xdr:col>72</xdr:col>
      <xdr:colOff>123825</xdr:colOff>
      <xdr:row>30</xdr:row>
      <xdr:rowOff>102665</xdr:rowOff>
    </xdr:to>
    <xdr:sp macro="" textlink="">
      <xdr:nvSpPr>
        <xdr:cNvPr id="117" name="フローチャート: 判断 116"/>
        <xdr:cNvSpPr/>
      </xdr:nvSpPr>
      <xdr:spPr>
        <a:xfrm>
          <a:off x="14033500" y="514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156323</xdr:rowOff>
    </xdr:from>
    <xdr:to>
      <xdr:col>76</xdr:col>
      <xdr:colOff>73025</xdr:colOff>
      <xdr:row>30</xdr:row>
      <xdr:rowOff>86473</xdr:rowOff>
    </xdr:to>
    <xdr:sp macro="" textlink="">
      <xdr:nvSpPr>
        <xdr:cNvPr id="123" name="楕円 122"/>
        <xdr:cNvSpPr/>
      </xdr:nvSpPr>
      <xdr:spPr>
        <a:xfrm>
          <a:off x="14744700" y="512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7750</xdr:rowOff>
    </xdr:from>
    <xdr:ext cx="469744" cy="259045"/>
    <xdr:sp macro="" textlink="">
      <xdr:nvSpPr>
        <xdr:cNvPr id="124" name="債務償還比率該当値テキスト"/>
        <xdr:cNvSpPr txBox="1"/>
      </xdr:nvSpPr>
      <xdr:spPr>
        <a:xfrm>
          <a:off x="14846300" y="497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8742</xdr:rowOff>
    </xdr:from>
    <xdr:to>
      <xdr:col>72</xdr:col>
      <xdr:colOff>123825</xdr:colOff>
      <xdr:row>30</xdr:row>
      <xdr:rowOff>110342</xdr:rowOff>
    </xdr:to>
    <xdr:sp macro="" textlink="">
      <xdr:nvSpPr>
        <xdr:cNvPr id="125" name="楕円 124"/>
        <xdr:cNvSpPr/>
      </xdr:nvSpPr>
      <xdr:spPr>
        <a:xfrm>
          <a:off x="14033500" y="515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35673</xdr:rowOff>
    </xdr:from>
    <xdr:to>
      <xdr:col>76</xdr:col>
      <xdr:colOff>22225</xdr:colOff>
      <xdr:row>30</xdr:row>
      <xdr:rowOff>59542</xdr:rowOff>
    </xdr:to>
    <xdr:cxnSp macro="">
      <xdr:nvCxnSpPr>
        <xdr:cNvPr id="126" name="直線コネクタ 125"/>
        <xdr:cNvCxnSpPr/>
      </xdr:nvCxnSpPr>
      <xdr:spPr>
        <a:xfrm flipV="1">
          <a:off x="14084300" y="5179173"/>
          <a:ext cx="711200" cy="2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119192</xdr:rowOff>
    </xdr:from>
    <xdr:ext cx="469744" cy="259045"/>
    <xdr:sp macro="" textlink="">
      <xdr:nvSpPr>
        <xdr:cNvPr id="127" name="n_1aveValue債務償還比率"/>
        <xdr:cNvSpPr txBox="1"/>
      </xdr:nvSpPr>
      <xdr:spPr>
        <a:xfrm>
          <a:off x="13836727" y="491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101469</xdr:rowOff>
    </xdr:from>
    <xdr:ext cx="469744" cy="259045"/>
    <xdr:sp macro="" textlink="">
      <xdr:nvSpPr>
        <xdr:cNvPr id="128" name="n_1mainValue債務償還比率"/>
        <xdr:cNvSpPr txBox="1"/>
      </xdr:nvSpPr>
      <xdr:spPr>
        <a:xfrm>
          <a:off x="13836727" y="524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石川県金沢市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453,654
448,037
468.64
181,459,419
178,691,493
1,666,820
101,336,661
215,563,779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28575</xdr:rowOff>
    </xdr:to>
    <xdr:cxnSp macro="">
      <xdr:nvCxnSpPr>
        <xdr:cNvPr id="56" name="直線コネクタ 55"/>
        <xdr:cNvCxnSpPr/>
      </xdr:nvCxnSpPr>
      <xdr:spPr>
        <a:xfrm flipV="1">
          <a:off x="4634865" y="5755005"/>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34307</xdr:rowOff>
    </xdr:from>
    <xdr:ext cx="405111" cy="259045"/>
    <xdr:sp macro="" textlink="">
      <xdr:nvSpPr>
        <xdr:cNvPr id="61" name="【道路】&#10;有形固定資産減価償却率平均値テキスト"/>
        <xdr:cNvSpPr txBox="1"/>
      </xdr:nvSpPr>
      <xdr:spPr>
        <a:xfrm>
          <a:off x="4673600" y="637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3" name="フローチャート: 判断 62"/>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4" name="フローチャート: 判断 63"/>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38735</xdr:rowOff>
    </xdr:from>
    <xdr:to>
      <xdr:col>10</xdr:col>
      <xdr:colOff>165100</xdr:colOff>
      <xdr:row>37</xdr:row>
      <xdr:rowOff>140335</xdr:rowOff>
    </xdr:to>
    <xdr:sp macro="" textlink="">
      <xdr:nvSpPr>
        <xdr:cNvPr id="65" name="フローチャート: 判断 64"/>
        <xdr:cNvSpPr/>
      </xdr:nvSpPr>
      <xdr:spPr>
        <a:xfrm>
          <a:off x="1968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126365</xdr:rowOff>
    </xdr:from>
    <xdr:to>
      <xdr:col>24</xdr:col>
      <xdr:colOff>114300</xdr:colOff>
      <xdr:row>37</xdr:row>
      <xdr:rowOff>56515</xdr:rowOff>
    </xdr:to>
    <xdr:sp macro="" textlink="">
      <xdr:nvSpPr>
        <xdr:cNvPr id="71" name="楕円 70"/>
        <xdr:cNvSpPr/>
      </xdr:nvSpPr>
      <xdr:spPr>
        <a:xfrm>
          <a:off x="45847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149242</xdr:rowOff>
    </xdr:from>
    <xdr:ext cx="405111" cy="259045"/>
    <xdr:sp macro="" textlink="">
      <xdr:nvSpPr>
        <xdr:cNvPr id="72" name="【道路】&#10;有形固定資産減価償却率該当値テキスト"/>
        <xdr:cNvSpPr txBox="1"/>
      </xdr:nvSpPr>
      <xdr:spPr>
        <a:xfrm>
          <a:off x="4673600"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29227</xdr:rowOff>
    </xdr:from>
    <xdr:ext cx="405111" cy="259045"/>
    <xdr:sp macro="" textlink="">
      <xdr:nvSpPr>
        <xdr:cNvPr id="73" name="n_1aveValue【道路】&#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74" name="n_2aveValue【道路】&#10;有形固定資産減価償却率"/>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156862</xdr:rowOff>
    </xdr:from>
    <xdr:ext cx="405111" cy="259045"/>
    <xdr:sp macro="" textlink="">
      <xdr:nvSpPr>
        <xdr:cNvPr id="75" name="n_3aveValue【道路】&#10;有形固定資産減価償却率"/>
        <xdr:cNvSpPr txBox="1"/>
      </xdr:nvSpPr>
      <xdr:spPr>
        <a:xfrm>
          <a:off x="1816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6" name="直線コネクタ 8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7" name="テキスト ボックス 8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8" name="直線コネクタ 8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89" name="テキスト ボックス 88"/>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0" name="直線コネクタ 8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1" name="テキスト ボックス 90"/>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2" name="直線コネクタ 9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3" name="テキスト ボックス 92"/>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162039</xdr:rowOff>
    </xdr:from>
    <xdr:to>
      <xdr:col>54</xdr:col>
      <xdr:colOff>189865</xdr:colOff>
      <xdr:row>41</xdr:row>
      <xdr:rowOff>123200</xdr:rowOff>
    </xdr:to>
    <xdr:cxnSp macro="">
      <xdr:nvCxnSpPr>
        <xdr:cNvPr id="97" name="直線コネクタ 96"/>
        <xdr:cNvCxnSpPr/>
      </xdr:nvCxnSpPr>
      <xdr:spPr>
        <a:xfrm flipV="1">
          <a:off x="10476865" y="5819889"/>
          <a:ext cx="0" cy="1332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127027</xdr:rowOff>
    </xdr:from>
    <xdr:ext cx="469744" cy="259045"/>
    <xdr:sp macro="" textlink="">
      <xdr:nvSpPr>
        <xdr:cNvPr id="98" name="【道路】&#10;一人当たり延長最小値テキスト"/>
        <xdr:cNvSpPr txBox="1"/>
      </xdr:nvSpPr>
      <xdr:spPr>
        <a:xfrm>
          <a:off x="10515600" y="71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123200</xdr:rowOff>
    </xdr:from>
    <xdr:to>
      <xdr:col>55</xdr:col>
      <xdr:colOff>88900</xdr:colOff>
      <xdr:row>41</xdr:row>
      <xdr:rowOff>123200</xdr:rowOff>
    </xdr:to>
    <xdr:cxnSp macro="">
      <xdr:nvCxnSpPr>
        <xdr:cNvPr id="99" name="直線コネクタ 98"/>
        <xdr:cNvCxnSpPr/>
      </xdr:nvCxnSpPr>
      <xdr:spPr>
        <a:xfrm>
          <a:off x="10388600" y="71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108716</xdr:rowOff>
    </xdr:from>
    <xdr:ext cx="534377" cy="259045"/>
    <xdr:sp macro="" textlink="">
      <xdr:nvSpPr>
        <xdr:cNvPr id="100" name="【道路】&#10;一人当たり延長最大値テキスト"/>
        <xdr:cNvSpPr txBox="1"/>
      </xdr:nvSpPr>
      <xdr:spPr>
        <a:xfrm>
          <a:off x="10515600" y="55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162039</xdr:rowOff>
    </xdr:from>
    <xdr:to>
      <xdr:col>55</xdr:col>
      <xdr:colOff>88900</xdr:colOff>
      <xdr:row>33</xdr:row>
      <xdr:rowOff>162039</xdr:rowOff>
    </xdr:to>
    <xdr:cxnSp macro="">
      <xdr:nvCxnSpPr>
        <xdr:cNvPr id="101" name="直線コネクタ 100"/>
        <xdr:cNvCxnSpPr/>
      </xdr:nvCxnSpPr>
      <xdr:spPr>
        <a:xfrm>
          <a:off x="10388600" y="581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127419</xdr:rowOff>
    </xdr:from>
    <xdr:ext cx="469744" cy="259045"/>
    <xdr:sp macro="" textlink="">
      <xdr:nvSpPr>
        <xdr:cNvPr id="102" name="【道路】&#10;一人当たり延長平均値テキスト"/>
        <xdr:cNvSpPr txBox="1"/>
      </xdr:nvSpPr>
      <xdr:spPr>
        <a:xfrm>
          <a:off x="10515600" y="6813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104542</xdr:rowOff>
    </xdr:from>
    <xdr:to>
      <xdr:col>55</xdr:col>
      <xdr:colOff>50800</xdr:colOff>
      <xdr:row>41</xdr:row>
      <xdr:rowOff>34692</xdr:rowOff>
    </xdr:to>
    <xdr:sp macro="" textlink="">
      <xdr:nvSpPr>
        <xdr:cNvPr id="103" name="フローチャート: 判断 102"/>
        <xdr:cNvSpPr/>
      </xdr:nvSpPr>
      <xdr:spPr>
        <a:xfrm>
          <a:off x="10426700" y="696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119606</xdr:rowOff>
    </xdr:from>
    <xdr:to>
      <xdr:col>50</xdr:col>
      <xdr:colOff>165100</xdr:colOff>
      <xdr:row>41</xdr:row>
      <xdr:rowOff>49756</xdr:rowOff>
    </xdr:to>
    <xdr:sp macro="" textlink="">
      <xdr:nvSpPr>
        <xdr:cNvPr id="104" name="フローチャート: 判断 103"/>
        <xdr:cNvSpPr/>
      </xdr:nvSpPr>
      <xdr:spPr>
        <a:xfrm>
          <a:off x="9588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127424</xdr:rowOff>
    </xdr:from>
    <xdr:to>
      <xdr:col>46</xdr:col>
      <xdr:colOff>38100</xdr:colOff>
      <xdr:row>41</xdr:row>
      <xdr:rowOff>57574</xdr:rowOff>
    </xdr:to>
    <xdr:sp macro="" textlink="">
      <xdr:nvSpPr>
        <xdr:cNvPr id="105" name="フローチャート: 判断 104"/>
        <xdr:cNvSpPr/>
      </xdr:nvSpPr>
      <xdr:spPr>
        <a:xfrm>
          <a:off x="8699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122441</xdr:rowOff>
    </xdr:from>
    <xdr:to>
      <xdr:col>41</xdr:col>
      <xdr:colOff>101600</xdr:colOff>
      <xdr:row>41</xdr:row>
      <xdr:rowOff>52591</xdr:rowOff>
    </xdr:to>
    <xdr:sp macro="" textlink="">
      <xdr:nvSpPr>
        <xdr:cNvPr id="106" name="フローチャート: 判断 105"/>
        <xdr:cNvSpPr/>
      </xdr:nvSpPr>
      <xdr:spPr>
        <a:xfrm>
          <a:off x="7810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145117</xdr:rowOff>
    </xdr:from>
    <xdr:to>
      <xdr:col>55</xdr:col>
      <xdr:colOff>50800</xdr:colOff>
      <xdr:row>41</xdr:row>
      <xdr:rowOff>75267</xdr:rowOff>
    </xdr:to>
    <xdr:sp macro="" textlink="">
      <xdr:nvSpPr>
        <xdr:cNvPr id="112" name="楕円 111"/>
        <xdr:cNvSpPr/>
      </xdr:nvSpPr>
      <xdr:spPr>
        <a:xfrm>
          <a:off x="10426700" y="700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82968</xdr:rowOff>
    </xdr:from>
    <xdr:ext cx="469744" cy="259045"/>
    <xdr:sp macro="" textlink="">
      <xdr:nvSpPr>
        <xdr:cNvPr id="113" name="【道路】&#10;一人当たり延長該当値テキスト"/>
        <xdr:cNvSpPr txBox="1"/>
      </xdr:nvSpPr>
      <xdr:spPr>
        <a:xfrm>
          <a:off x="10515600" y="694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66283</xdr:rowOff>
    </xdr:from>
    <xdr:ext cx="469744" cy="259045"/>
    <xdr:sp macro="" textlink="">
      <xdr:nvSpPr>
        <xdr:cNvPr id="114" name="n_1aveValue【道路】&#10;一人当たり延長"/>
        <xdr:cNvSpPr txBox="1"/>
      </xdr:nvSpPr>
      <xdr:spPr>
        <a:xfrm>
          <a:off x="9391727" y="675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74101</xdr:rowOff>
    </xdr:from>
    <xdr:ext cx="469744" cy="259045"/>
    <xdr:sp macro="" textlink="">
      <xdr:nvSpPr>
        <xdr:cNvPr id="115" name="n_2aveValue【道路】&#10;一人当たり延長"/>
        <xdr:cNvSpPr txBox="1"/>
      </xdr:nvSpPr>
      <xdr:spPr>
        <a:xfrm>
          <a:off x="8515427" y="67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69118</xdr:rowOff>
    </xdr:from>
    <xdr:ext cx="469744" cy="259045"/>
    <xdr:sp macro="" textlink="">
      <xdr:nvSpPr>
        <xdr:cNvPr id="116" name="n_3aveValue【道路】&#10;一人当たり延長"/>
        <xdr:cNvSpPr txBox="1"/>
      </xdr:nvSpPr>
      <xdr:spPr>
        <a:xfrm>
          <a:off x="7626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8" name="テキスト ボックス 12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24765</xdr:rowOff>
    </xdr:to>
    <xdr:cxnSp macro="">
      <xdr:nvCxnSpPr>
        <xdr:cNvPr id="140" name="直線コネクタ 139"/>
        <xdr:cNvCxnSpPr/>
      </xdr:nvCxnSpPr>
      <xdr:spPr>
        <a:xfrm flipV="1">
          <a:off x="4634865" y="9622155"/>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28592</xdr:rowOff>
    </xdr:from>
    <xdr:ext cx="405111" cy="259045"/>
    <xdr:sp macro="" textlink="">
      <xdr:nvSpPr>
        <xdr:cNvPr id="141" name="【橋りょう・トンネル】&#10;有形固定資産減価償却率最小値テキスト"/>
        <xdr:cNvSpPr txBox="1"/>
      </xdr:nvSpPr>
      <xdr:spPr>
        <a:xfrm>
          <a:off x="4673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24765</xdr:rowOff>
    </xdr:from>
    <xdr:to>
      <xdr:col>24</xdr:col>
      <xdr:colOff>152400</xdr:colOff>
      <xdr:row>63</xdr:row>
      <xdr:rowOff>24765</xdr:rowOff>
    </xdr:to>
    <xdr:cxnSp macro="">
      <xdr:nvCxnSpPr>
        <xdr:cNvPr id="142" name="直線コネクタ 141"/>
        <xdr:cNvCxnSpPr/>
      </xdr:nvCxnSpPr>
      <xdr:spPr>
        <a:xfrm>
          <a:off x="4546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43" name="【橋りょう・トンネル】&#10;有形固定資産減価償却率最大値テキスト"/>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44" name="直線コネクタ 143"/>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106697</xdr:rowOff>
    </xdr:from>
    <xdr:ext cx="405111" cy="259045"/>
    <xdr:sp macro="" textlink="">
      <xdr:nvSpPr>
        <xdr:cNvPr id="145" name="【橋りょう・トンネル】&#10;有形固定資産減価償却率平均値テキスト"/>
        <xdr:cNvSpPr txBox="1"/>
      </xdr:nvSpPr>
      <xdr:spPr>
        <a:xfrm>
          <a:off x="4673600" y="9879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46" name="フローチャート: 判断 145"/>
        <xdr:cNvSpPr/>
      </xdr:nvSpPr>
      <xdr:spPr>
        <a:xfrm>
          <a:off x="4584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154940</xdr:rowOff>
    </xdr:from>
    <xdr:to>
      <xdr:col>20</xdr:col>
      <xdr:colOff>38100</xdr:colOff>
      <xdr:row>58</xdr:row>
      <xdr:rowOff>85090</xdr:rowOff>
    </xdr:to>
    <xdr:sp macro="" textlink="">
      <xdr:nvSpPr>
        <xdr:cNvPr id="147" name="フローチャート: 判断 146"/>
        <xdr:cNvSpPr/>
      </xdr:nvSpPr>
      <xdr:spPr>
        <a:xfrm>
          <a:off x="3746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48" name="フローチャート: 判断 147"/>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49" name="フローチャート: 判断 148"/>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76835</xdr:rowOff>
    </xdr:from>
    <xdr:to>
      <xdr:col>24</xdr:col>
      <xdr:colOff>114300</xdr:colOff>
      <xdr:row>58</xdr:row>
      <xdr:rowOff>6985</xdr:rowOff>
    </xdr:to>
    <xdr:sp macro="" textlink="">
      <xdr:nvSpPr>
        <xdr:cNvPr id="155" name="楕円 154"/>
        <xdr:cNvSpPr/>
      </xdr:nvSpPr>
      <xdr:spPr>
        <a:xfrm>
          <a:off x="4584700" y="98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99712</xdr:rowOff>
    </xdr:from>
    <xdr:ext cx="405111" cy="259045"/>
    <xdr:sp macro="" textlink="">
      <xdr:nvSpPr>
        <xdr:cNvPr id="156" name="【橋りょう・トンネル】&#10;有形固定資産減価償却率該当値テキスト"/>
        <xdr:cNvSpPr txBox="1"/>
      </xdr:nvSpPr>
      <xdr:spPr>
        <a:xfrm>
          <a:off x="4673600" y="970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101617</xdr:rowOff>
    </xdr:from>
    <xdr:ext cx="405111" cy="259045"/>
    <xdr:sp macro="" textlink="">
      <xdr:nvSpPr>
        <xdr:cNvPr id="157" name="n_1aveValue【橋りょう・トンネル】&#10;有形固定資産減価償却率"/>
        <xdr:cNvSpPr txBox="1"/>
      </xdr:nvSpPr>
      <xdr:spPr>
        <a:xfrm>
          <a:off x="35820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107332</xdr:rowOff>
    </xdr:from>
    <xdr:ext cx="405111" cy="259045"/>
    <xdr:sp macro="" textlink="">
      <xdr:nvSpPr>
        <xdr:cNvPr id="158" name="n_2aveValue【橋りょう・トンネル】&#10;有形固定資産減価償却率"/>
        <xdr:cNvSpPr txBox="1"/>
      </xdr:nvSpPr>
      <xdr:spPr>
        <a:xfrm>
          <a:off x="27057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170197</xdr:rowOff>
    </xdr:from>
    <xdr:ext cx="405111" cy="259045"/>
    <xdr:sp macro="" textlink="">
      <xdr:nvSpPr>
        <xdr:cNvPr id="159" name="n_3aveValue【橋りょう・トンネル】&#10;有形固定資産減価償却率"/>
        <xdr:cNvSpPr txBox="1"/>
      </xdr:nvSpPr>
      <xdr:spPr>
        <a:xfrm>
          <a:off x="1816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0" name="直線コネクタ 16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1" name="テキスト ボックス 17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2" name="直線コネクタ 17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3" name="テキスト ボックス 17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4" name="直線コネクタ 17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5" name="テキスト ボックス 17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6" name="直線コネクタ 17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7" name="テキスト ボックス 17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9" name="テキスト ボックス 17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78474</xdr:rowOff>
    </xdr:from>
    <xdr:to>
      <xdr:col>54</xdr:col>
      <xdr:colOff>189865</xdr:colOff>
      <xdr:row>63</xdr:row>
      <xdr:rowOff>167522</xdr:rowOff>
    </xdr:to>
    <xdr:cxnSp macro="">
      <xdr:nvCxnSpPr>
        <xdr:cNvPr id="181" name="直線コネクタ 180"/>
        <xdr:cNvCxnSpPr/>
      </xdr:nvCxnSpPr>
      <xdr:spPr>
        <a:xfrm flipV="1">
          <a:off x="10476865" y="9851124"/>
          <a:ext cx="0" cy="111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171349</xdr:rowOff>
    </xdr:from>
    <xdr:ext cx="378565" cy="259045"/>
    <xdr:sp macro="" textlink="">
      <xdr:nvSpPr>
        <xdr:cNvPr id="182" name="【橋りょう・トンネル】&#10;一人当たり有形固定資産（償却資産）額最小値テキスト"/>
        <xdr:cNvSpPr txBox="1"/>
      </xdr:nvSpPr>
      <xdr:spPr>
        <a:xfrm>
          <a:off x="10515600" y="109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167522</xdr:rowOff>
    </xdr:from>
    <xdr:to>
      <xdr:col>55</xdr:col>
      <xdr:colOff>88900</xdr:colOff>
      <xdr:row>63</xdr:row>
      <xdr:rowOff>167522</xdr:rowOff>
    </xdr:to>
    <xdr:cxnSp macro="">
      <xdr:nvCxnSpPr>
        <xdr:cNvPr id="183" name="直線コネクタ 182"/>
        <xdr:cNvCxnSpPr/>
      </xdr:nvCxnSpPr>
      <xdr:spPr>
        <a:xfrm>
          <a:off x="10388600" y="1096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25151</xdr:rowOff>
    </xdr:from>
    <xdr:ext cx="599010" cy="259045"/>
    <xdr:sp macro="" textlink="">
      <xdr:nvSpPr>
        <xdr:cNvPr id="184" name="【橋りょう・トンネル】&#10;一人当たり有形固定資産（償却資産）額最大値テキスト"/>
        <xdr:cNvSpPr txBox="1"/>
      </xdr:nvSpPr>
      <xdr:spPr>
        <a:xfrm>
          <a:off x="10515600" y="962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78474</xdr:rowOff>
    </xdr:from>
    <xdr:to>
      <xdr:col>55</xdr:col>
      <xdr:colOff>88900</xdr:colOff>
      <xdr:row>57</xdr:row>
      <xdr:rowOff>78474</xdr:rowOff>
    </xdr:to>
    <xdr:cxnSp macro="">
      <xdr:nvCxnSpPr>
        <xdr:cNvPr id="185" name="直線コネクタ 184"/>
        <xdr:cNvCxnSpPr/>
      </xdr:nvCxnSpPr>
      <xdr:spPr>
        <a:xfrm>
          <a:off x="10388600" y="985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21435</xdr:rowOff>
    </xdr:from>
    <xdr:ext cx="534377" cy="259045"/>
    <xdr:sp macro="" textlink="">
      <xdr:nvSpPr>
        <xdr:cNvPr id="186" name="【橋りょう・トンネル】&#10;一人当たり有形固定資産（償却資産）額平均値テキスト"/>
        <xdr:cNvSpPr txBox="1"/>
      </xdr:nvSpPr>
      <xdr:spPr>
        <a:xfrm>
          <a:off x="10515600" y="10479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43008</xdr:rowOff>
    </xdr:from>
    <xdr:to>
      <xdr:col>55</xdr:col>
      <xdr:colOff>50800</xdr:colOff>
      <xdr:row>61</xdr:row>
      <xdr:rowOff>144608</xdr:rowOff>
    </xdr:to>
    <xdr:sp macro="" textlink="">
      <xdr:nvSpPr>
        <xdr:cNvPr id="187" name="フローチャート: 判断 186"/>
        <xdr:cNvSpPr/>
      </xdr:nvSpPr>
      <xdr:spPr>
        <a:xfrm>
          <a:off x="10426700" y="105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49656</xdr:rowOff>
    </xdr:from>
    <xdr:to>
      <xdr:col>50</xdr:col>
      <xdr:colOff>165100</xdr:colOff>
      <xdr:row>61</xdr:row>
      <xdr:rowOff>151256</xdr:rowOff>
    </xdr:to>
    <xdr:sp macro="" textlink="">
      <xdr:nvSpPr>
        <xdr:cNvPr id="188" name="フローチャート: 判断 187"/>
        <xdr:cNvSpPr/>
      </xdr:nvSpPr>
      <xdr:spPr>
        <a:xfrm>
          <a:off x="9588500" y="105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38523</xdr:rowOff>
    </xdr:from>
    <xdr:to>
      <xdr:col>46</xdr:col>
      <xdr:colOff>38100</xdr:colOff>
      <xdr:row>61</xdr:row>
      <xdr:rowOff>140123</xdr:rowOff>
    </xdr:to>
    <xdr:sp macro="" textlink="">
      <xdr:nvSpPr>
        <xdr:cNvPr id="189" name="フローチャート: 判断 188"/>
        <xdr:cNvSpPr/>
      </xdr:nvSpPr>
      <xdr:spPr>
        <a:xfrm>
          <a:off x="8699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20843</xdr:rowOff>
    </xdr:from>
    <xdr:to>
      <xdr:col>41</xdr:col>
      <xdr:colOff>101600</xdr:colOff>
      <xdr:row>61</xdr:row>
      <xdr:rowOff>122443</xdr:rowOff>
    </xdr:to>
    <xdr:sp macro="" textlink="">
      <xdr:nvSpPr>
        <xdr:cNvPr id="190" name="フローチャート: 判断 189"/>
        <xdr:cNvSpPr/>
      </xdr:nvSpPr>
      <xdr:spPr>
        <a:xfrm>
          <a:off x="7810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11731</xdr:rowOff>
    </xdr:from>
    <xdr:to>
      <xdr:col>55</xdr:col>
      <xdr:colOff>50800</xdr:colOff>
      <xdr:row>61</xdr:row>
      <xdr:rowOff>113331</xdr:rowOff>
    </xdr:to>
    <xdr:sp macro="" textlink="">
      <xdr:nvSpPr>
        <xdr:cNvPr id="196" name="楕円 195"/>
        <xdr:cNvSpPr/>
      </xdr:nvSpPr>
      <xdr:spPr>
        <a:xfrm>
          <a:off x="10426700" y="1047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34608</xdr:rowOff>
    </xdr:from>
    <xdr:ext cx="534377" cy="259045"/>
    <xdr:sp macro="" textlink="">
      <xdr:nvSpPr>
        <xdr:cNvPr id="197" name="【橋りょう・トンネル】&#10;一人当たり有形固定資産（償却資産）額該当値テキスト"/>
        <xdr:cNvSpPr txBox="1"/>
      </xdr:nvSpPr>
      <xdr:spPr>
        <a:xfrm>
          <a:off x="10515600" y="1032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59</xdr:row>
      <xdr:rowOff>167783</xdr:rowOff>
    </xdr:from>
    <xdr:ext cx="534377" cy="259045"/>
    <xdr:sp macro="" textlink="">
      <xdr:nvSpPr>
        <xdr:cNvPr id="198" name="n_1aveValue【橋りょう・トンネル】&#10;一人当たり有形固定資産（償却資産）額"/>
        <xdr:cNvSpPr txBox="1"/>
      </xdr:nvSpPr>
      <xdr:spPr>
        <a:xfrm>
          <a:off x="9359411" y="102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156650</xdr:rowOff>
    </xdr:from>
    <xdr:ext cx="534377" cy="259045"/>
    <xdr:sp macro="" textlink="">
      <xdr:nvSpPr>
        <xdr:cNvPr id="199" name="n_2aveValue【橋りょう・トンネル】&#10;一人当たり有形固定資産（償却資産）額"/>
        <xdr:cNvSpPr txBox="1"/>
      </xdr:nvSpPr>
      <xdr:spPr>
        <a:xfrm>
          <a:off x="8483111" y="10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138970</xdr:rowOff>
    </xdr:from>
    <xdr:ext cx="534377" cy="259045"/>
    <xdr:sp macro="" textlink="">
      <xdr:nvSpPr>
        <xdr:cNvPr id="200" name="n_3aveValue【橋りょう・トンネル】&#10;一人当たり有形固定資産（償却資産）額"/>
        <xdr:cNvSpPr txBox="1"/>
      </xdr:nvSpPr>
      <xdr:spPr>
        <a:xfrm>
          <a:off x="7594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1" name="テキスト ボックス 21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2" name="直線コネクタ 21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3" name="テキスト ボックス 21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4" name="直線コネクタ 21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5" name="テキスト ボックス 21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6" name="直線コネクタ 21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7" name="テキスト ボックス 21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8" name="直線コネクタ 21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9" name="テキスト ボックス 21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0" name="直線コネクタ 21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21" name="テキスト ボックス 22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3" name="テキスト ボックス 22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91439</xdr:rowOff>
    </xdr:to>
    <xdr:cxnSp macro="">
      <xdr:nvCxnSpPr>
        <xdr:cNvPr id="225" name="直線コネクタ 224"/>
        <xdr:cNvCxnSpPr/>
      </xdr:nvCxnSpPr>
      <xdr:spPr>
        <a:xfrm flipV="1">
          <a:off x="4634865" y="13346430"/>
          <a:ext cx="0" cy="1489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95266</xdr:rowOff>
    </xdr:from>
    <xdr:ext cx="405111" cy="259045"/>
    <xdr:sp macro="" textlink="">
      <xdr:nvSpPr>
        <xdr:cNvPr id="226" name="【公営住宅】&#10;有形固定資産減価償却率最小値テキスト"/>
        <xdr:cNvSpPr txBox="1"/>
      </xdr:nvSpPr>
      <xdr:spPr>
        <a:xfrm>
          <a:off x="4673600"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91439</xdr:rowOff>
    </xdr:from>
    <xdr:to>
      <xdr:col>24</xdr:col>
      <xdr:colOff>152400</xdr:colOff>
      <xdr:row>86</xdr:row>
      <xdr:rowOff>91439</xdr:rowOff>
    </xdr:to>
    <xdr:cxnSp macro="">
      <xdr:nvCxnSpPr>
        <xdr:cNvPr id="227" name="直線コネクタ 226"/>
        <xdr:cNvCxnSpPr/>
      </xdr:nvCxnSpPr>
      <xdr:spPr>
        <a:xfrm>
          <a:off x="4546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28" name="【公営住宅】&#10;有形固定資産減価償却率最大値テキスト"/>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29" name="直線コネクタ 228"/>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2557</xdr:rowOff>
    </xdr:from>
    <xdr:ext cx="405111" cy="259045"/>
    <xdr:sp macro="" textlink="">
      <xdr:nvSpPr>
        <xdr:cNvPr id="230" name="【公営住宅】&#10;有形固定資産減価償却率平均値テキスト"/>
        <xdr:cNvSpPr txBox="1"/>
      </xdr:nvSpPr>
      <xdr:spPr>
        <a:xfrm>
          <a:off x="4673600" y="13718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231" name="フローチャート: 判断 230"/>
        <xdr:cNvSpPr/>
      </xdr:nvSpPr>
      <xdr:spPr>
        <a:xfrm>
          <a:off x="45847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32" name="フローチャート: 判断 231"/>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33" name="フローチャート: 判断 232"/>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139700</xdr:rowOff>
    </xdr:from>
    <xdr:to>
      <xdr:col>10</xdr:col>
      <xdr:colOff>165100</xdr:colOff>
      <xdr:row>82</xdr:row>
      <xdr:rowOff>69850</xdr:rowOff>
    </xdr:to>
    <xdr:sp macro="" textlink="">
      <xdr:nvSpPr>
        <xdr:cNvPr id="234" name="フローチャート: 判断 233"/>
        <xdr:cNvSpPr/>
      </xdr:nvSpPr>
      <xdr:spPr>
        <a:xfrm>
          <a:off x="1968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5" name="テキスト ボックス 23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6" name="テキスト ボックス 23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7" name="テキスト ボックス 23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8" name="テキスト ボックス 23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9" name="テキスト ボックス 23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40" name="楕円 239"/>
        <xdr:cNvSpPr/>
      </xdr:nvSpPr>
      <xdr:spPr>
        <a:xfrm>
          <a:off x="45847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160038</xdr:rowOff>
    </xdr:from>
    <xdr:ext cx="405111" cy="259045"/>
    <xdr:sp macro="" textlink="">
      <xdr:nvSpPr>
        <xdr:cNvPr id="241" name="【公営住宅】&#10;有形固定資産減価償却率該当値テキスト"/>
        <xdr:cNvSpPr txBox="1"/>
      </xdr:nvSpPr>
      <xdr:spPr>
        <a:xfrm>
          <a:off x="4673600" y="1387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13988</xdr:rowOff>
    </xdr:from>
    <xdr:ext cx="405111" cy="259045"/>
    <xdr:sp macro="" textlink="">
      <xdr:nvSpPr>
        <xdr:cNvPr id="242" name="n_1aveValue【公営住宅】&#10;有形固定資産減価償却率"/>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243" name="n_2aveValue【公営住宅】&#10;有形固定資産減価償却率"/>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86377</xdr:rowOff>
    </xdr:from>
    <xdr:ext cx="405111" cy="259045"/>
    <xdr:sp macro="" textlink="">
      <xdr:nvSpPr>
        <xdr:cNvPr id="244" name="n_3aveValue【公営住宅】&#10;有形固定資産減価償却率"/>
        <xdr:cNvSpPr txBox="1"/>
      </xdr:nvSpPr>
      <xdr:spPr>
        <a:xfrm>
          <a:off x="1816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5" name="直線コネクタ 25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6" name="テキスト ボックス 25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7" name="直線コネクタ 25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8" name="テキスト ボックス 25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9" name="直線コネクタ 25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0" name="テキスト ボックス 25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1" name="直線コネクタ 26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2" name="テキスト ボックス 26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3" name="直線コネクタ 26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4" name="テキスト ボックス 26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5" name="直線コネクタ 26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6" name="テキスト ボックス 26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48768</xdr:rowOff>
    </xdr:from>
    <xdr:to>
      <xdr:col>54</xdr:col>
      <xdr:colOff>189865</xdr:colOff>
      <xdr:row>86</xdr:row>
      <xdr:rowOff>110489</xdr:rowOff>
    </xdr:to>
    <xdr:cxnSp macro="">
      <xdr:nvCxnSpPr>
        <xdr:cNvPr id="268" name="直線コネクタ 267"/>
        <xdr:cNvCxnSpPr/>
      </xdr:nvCxnSpPr>
      <xdr:spPr>
        <a:xfrm flipV="1">
          <a:off x="10476865" y="13421868"/>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269"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270" name="直線コネクタ 269"/>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166895</xdr:rowOff>
    </xdr:from>
    <xdr:ext cx="469744" cy="259045"/>
    <xdr:sp macro="" textlink="">
      <xdr:nvSpPr>
        <xdr:cNvPr id="271" name="【公営住宅】&#10;一人当たり面積最大値テキスト"/>
        <xdr:cNvSpPr txBox="1"/>
      </xdr:nvSpPr>
      <xdr:spPr>
        <a:xfrm>
          <a:off x="10515600" y="131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48768</xdr:rowOff>
    </xdr:from>
    <xdr:to>
      <xdr:col>55</xdr:col>
      <xdr:colOff>88900</xdr:colOff>
      <xdr:row>78</xdr:row>
      <xdr:rowOff>48768</xdr:rowOff>
    </xdr:to>
    <xdr:cxnSp macro="">
      <xdr:nvCxnSpPr>
        <xdr:cNvPr id="272" name="直線コネクタ 271"/>
        <xdr:cNvCxnSpPr/>
      </xdr:nvCxnSpPr>
      <xdr:spPr>
        <a:xfrm>
          <a:off x="10388600" y="1342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65803</xdr:rowOff>
    </xdr:from>
    <xdr:ext cx="469744" cy="259045"/>
    <xdr:sp macro="" textlink="">
      <xdr:nvSpPr>
        <xdr:cNvPr id="273" name="【公営住宅】&#10;一人当たり面積平均値テキスト"/>
        <xdr:cNvSpPr txBox="1"/>
      </xdr:nvSpPr>
      <xdr:spPr>
        <a:xfrm>
          <a:off x="10515600" y="14124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42926</xdr:rowOff>
    </xdr:from>
    <xdr:to>
      <xdr:col>55</xdr:col>
      <xdr:colOff>50800</xdr:colOff>
      <xdr:row>83</xdr:row>
      <xdr:rowOff>144526</xdr:rowOff>
    </xdr:to>
    <xdr:sp macro="" textlink="">
      <xdr:nvSpPr>
        <xdr:cNvPr id="274" name="フローチャート: 判断 273"/>
        <xdr:cNvSpPr/>
      </xdr:nvSpPr>
      <xdr:spPr>
        <a:xfrm>
          <a:off x="104267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7113</xdr:rowOff>
    </xdr:from>
    <xdr:to>
      <xdr:col>50</xdr:col>
      <xdr:colOff>165100</xdr:colOff>
      <xdr:row>83</xdr:row>
      <xdr:rowOff>108713</xdr:rowOff>
    </xdr:to>
    <xdr:sp macro="" textlink="">
      <xdr:nvSpPr>
        <xdr:cNvPr id="275" name="フローチャート: 判断 274"/>
        <xdr:cNvSpPr/>
      </xdr:nvSpPr>
      <xdr:spPr>
        <a:xfrm>
          <a:off x="9588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276" name="フローチャート: 判断 275"/>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68072</xdr:rowOff>
    </xdr:from>
    <xdr:to>
      <xdr:col>41</xdr:col>
      <xdr:colOff>101600</xdr:colOff>
      <xdr:row>83</xdr:row>
      <xdr:rowOff>169672</xdr:rowOff>
    </xdr:to>
    <xdr:sp macro="" textlink="">
      <xdr:nvSpPr>
        <xdr:cNvPr id="277" name="フローチャート: 判断 276"/>
        <xdr:cNvSpPr/>
      </xdr:nvSpPr>
      <xdr:spPr>
        <a:xfrm>
          <a:off x="7810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8" name="テキスト ボックス 27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9" name="テキスト ボックス 27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0" name="テキスト ボックス 27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1" name="テキスト ボックス 28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2" name="テキスト ボックス 28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149606</xdr:rowOff>
    </xdr:from>
    <xdr:to>
      <xdr:col>55</xdr:col>
      <xdr:colOff>50800</xdr:colOff>
      <xdr:row>84</xdr:row>
      <xdr:rowOff>79756</xdr:rowOff>
    </xdr:to>
    <xdr:sp macro="" textlink="">
      <xdr:nvSpPr>
        <xdr:cNvPr id="283" name="楕円 282"/>
        <xdr:cNvSpPr/>
      </xdr:nvSpPr>
      <xdr:spPr>
        <a:xfrm>
          <a:off x="104267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128033</xdr:rowOff>
    </xdr:from>
    <xdr:ext cx="469744" cy="259045"/>
    <xdr:sp macro="" textlink="">
      <xdr:nvSpPr>
        <xdr:cNvPr id="284" name="【公営住宅】&#10;一人当たり面積該当値テキスト"/>
        <xdr:cNvSpPr txBox="1"/>
      </xdr:nvSpPr>
      <xdr:spPr>
        <a:xfrm>
          <a:off x="10515600" y="1435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125240</xdr:rowOff>
    </xdr:from>
    <xdr:ext cx="469744" cy="259045"/>
    <xdr:sp macro="" textlink="">
      <xdr:nvSpPr>
        <xdr:cNvPr id="285" name="n_1aveValue【公営住宅】&#10;一人当たり面積"/>
        <xdr:cNvSpPr txBox="1"/>
      </xdr:nvSpPr>
      <xdr:spPr>
        <a:xfrm>
          <a:off x="93917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286" name="n_2aveValue【公営住宅】&#10;一人当たり面積"/>
        <xdr:cNvSpPr txBox="1"/>
      </xdr:nvSpPr>
      <xdr:spPr>
        <a:xfrm>
          <a:off x="8515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14749</xdr:rowOff>
    </xdr:from>
    <xdr:ext cx="469744" cy="259045"/>
    <xdr:sp macro="" textlink="">
      <xdr:nvSpPr>
        <xdr:cNvPr id="287" name="n_3aveValue【公営住宅】&#10;一人当たり面積"/>
        <xdr:cNvSpPr txBox="1"/>
      </xdr:nvSpPr>
      <xdr:spPr>
        <a:xfrm>
          <a:off x="7626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8" name="正方形/長方形 28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9" name="正方形/長方形 28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0" name="正方形/長方形 28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1" name="正方形/長方形 29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2" name="正方形/長方形 29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3" name="正方形/長方形 29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4" name="正方形/長方形 29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5" name="正方形/長方形 29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6" name="正方形/長方形 2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7" name="正方形/長方形 29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8" name="正方形/長方形 29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9" name="正方形/長方形 29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0" name="正方形/長方形 29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1" name="正方形/長方形 30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2" name="正方形/長方形 30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3" name="正方形/長方形 30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4" name="正方形/長方形 30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5" name="正方形/長方形 30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6" name="正方形/長方形 30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7" name="正方形/長方形 30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8" name="正方形/長方形 30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9" name="正方形/長方形 30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0" name="正方形/長方形 30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1" name="正方形/長方形 31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2" name="テキスト ボックス 31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3" name="直線コネクタ 31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14" name="テキスト ボックス 31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5" name="直線コネクタ 31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16" name="テキスト ボックス 31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7" name="直線コネクタ 31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8" name="テキスト ボックス 31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9" name="直線コネクタ 31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0" name="テキスト ボックス 31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1" name="直線コネクタ 32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2" name="テキスト ボックス 32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3" name="直線コネクタ 32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24" name="テキスト ボックス 32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5" name="直線コネクタ 32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6" name="テキスト ボックス 32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140970</xdr:rowOff>
    </xdr:from>
    <xdr:to>
      <xdr:col>85</xdr:col>
      <xdr:colOff>126364</xdr:colOff>
      <xdr:row>40</xdr:row>
      <xdr:rowOff>131445</xdr:rowOff>
    </xdr:to>
    <xdr:cxnSp macro="">
      <xdr:nvCxnSpPr>
        <xdr:cNvPr id="328" name="直線コネクタ 327"/>
        <xdr:cNvCxnSpPr/>
      </xdr:nvCxnSpPr>
      <xdr:spPr>
        <a:xfrm flipV="1">
          <a:off x="16318864" y="5970270"/>
          <a:ext cx="0" cy="101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135272</xdr:rowOff>
    </xdr:from>
    <xdr:ext cx="405111" cy="259045"/>
    <xdr:sp macro="" textlink="">
      <xdr:nvSpPr>
        <xdr:cNvPr id="329" name="【認定こども園・幼稚園・保育所】&#10;有形固定資産減価償却率最小値テキスト"/>
        <xdr:cNvSpPr txBox="1"/>
      </xdr:nvSpPr>
      <xdr:spPr>
        <a:xfrm>
          <a:off x="163576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131445</xdr:rowOff>
    </xdr:from>
    <xdr:to>
      <xdr:col>86</xdr:col>
      <xdr:colOff>25400</xdr:colOff>
      <xdr:row>40</xdr:row>
      <xdr:rowOff>131445</xdr:rowOff>
    </xdr:to>
    <xdr:cxnSp macro="">
      <xdr:nvCxnSpPr>
        <xdr:cNvPr id="330" name="直線コネクタ 329"/>
        <xdr:cNvCxnSpPr/>
      </xdr:nvCxnSpPr>
      <xdr:spPr>
        <a:xfrm>
          <a:off x="16230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87647</xdr:rowOff>
    </xdr:from>
    <xdr:ext cx="405111" cy="259045"/>
    <xdr:sp macro="" textlink="">
      <xdr:nvSpPr>
        <xdr:cNvPr id="331" name="【認定こども園・幼稚園・保育所】&#10;有形固定資産減価償却率最大値テキスト"/>
        <xdr:cNvSpPr txBox="1"/>
      </xdr:nvSpPr>
      <xdr:spPr>
        <a:xfrm>
          <a:off x="163576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140970</xdr:rowOff>
    </xdr:from>
    <xdr:to>
      <xdr:col>86</xdr:col>
      <xdr:colOff>25400</xdr:colOff>
      <xdr:row>34</xdr:row>
      <xdr:rowOff>140970</xdr:rowOff>
    </xdr:to>
    <xdr:cxnSp macro="">
      <xdr:nvCxnSpPr>
        <xdr:cNvPr id="332" name="直線コネクタ 331"/>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116222</xdr:rowOff>
    </xdr:from>
    <xdr:ext cx="405111" cy="259045"/>
    <xdr:sp macro="" textlink="">
      <xdr:nvSpPr>
        <xdr:cNvPr id="333" name="【認定こども園・幼稚園・保育所】&#10;有形固定資産減価償却率平均値テキスト"/>
        <xdr:cNvSpPr txBox="1"/>
      </xdr:nvSpPr>
      <xdr:spPr>
        <a:xfrm>
          <a:off x="16357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334" name="フローチャート: 判断 333"/>
        <xdr:cNvSpPr/>
      </xdr:nvSpPr>
      <xdr:spPr>
        <a:xfrm>
          <a:off x="16268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35" name="フローチャート: 判断 334"/>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336" name="フローチャート: 判断 335"/>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42545</xdr:rowOff>
    </xdr:from>
    <xdr:to>
      <xdr:col>72</xdr:col>
      <xdr:colOff>38100</xdr:colOff>
      <xdr:row>37</xdr:row>
      <xdr:rowOff>144145</xdr:rowOff>
    </xdr:to>
    <xdr:sp macro="" textlink="">
      <xdr:nvSpPr>
        <xdr:cNvPr id="337" name="フローチャート: 判断 336"/>
        <xdr:cNvSpPr/>
      </xdr:nvSpPr>
      <xdr:spPr>
        <a:xfrm>
          <a:off x="13652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8" name="テキスト ボックス 33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9" name="テキスト ボックス 33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0" name="テキスト ボックス 33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1" name="テキスト ボックス 34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2" name="テキスト ボックス 34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137795</xdr:rowOff>
    </xdr:from>
    <xdr:to>
      <xdr:col>85</xdr:col>
      <xdr:colOff>177800</xdr:colOff>
      <xdr:row>36</xdr:row>
      <xdr:rowOff>67945</xdr:rowOff>
    </xdr:to>
    <xdr:sp macro="" textlink="">
      <xdr:nvSpPr>
        <xdr:cNvPr id="343" name="楕円 342"/>
        <xdr:cNvSpPr/>
      </xdr:nvSpPr>
      <xdr:spPr>
        <a:xfrm>
          <a:off x="162687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160672</xdr:rowOff>
    </xdr:from>
    <xdr:ext cx="405111" cy="259045"/>
    <xdr:sp macro="" textlink="">
      <xdr:nvSpPr>
        <xdr:cNvPr id="344" name="【認定こども園・幼稚園・保育所】&#10;有形固定資産減価償却率該当値テキスト"/>
        <xdr:cNvSpPr txBox="1"/>
      </xdr:nvSpPr>
      <xdr:spPr>
        <a:xfrm>
          <a:off x="16357600"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78757</xdr:rowOff>
    </xdr:from>
    <xdr:ext cx="405111" cy="259045"/>
    <xdr:sp macro="" textlink="">
      <xdr:nvSpPr>
        <xdr:cNvPr id="345" name="n_1aveValue【認定こども園・幼稚園・保育所】&#10;有形固定資産減価償却率"/>
        <xdr:cNvSpPr txBox="1"/>
      </xdr:nvSpPr>
      <xdr:spPr>
        <a:xfrm>
          <a:off x="15266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346" name="n_2aveValue【認定こども園・幼稚園・保育所】&#10;有形固定資産減価償却率"/>
        <xdr:cNvSpPr txBox="1"/>
      </xdr:nvSpPr>
      <xdr:spPr>
        <a:xfrm>
          <a:off x="14389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160672</xdr:rowOff>
    </xdr:from>
    <xdr:ext cx="405111" cy="259045"/>
    <xdr:sp macro="" textlink="">
      <xdr:nvSpPr>
        <xdr:cNvPr id="347" name="n_3aveValue【認定こども園・幼稚園・保育所】&#10;有形固定資産減価償却率"/>
        <xdr:cNvSpPr txBox="1"/>
      </xdr:nvSpPr>
      <xdr:spPr>
        <a:xfrm>
          <a:off x="13500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8" name="正方形/長方形 3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9" name="正方形/長方形 3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0" name="正方形/長方形 3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1" name="正方形/長方形 3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2" name="正方形/長方形 3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3" name="正方形/長方形 3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4" name="正方形/長方形 3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5" name="正方形/長方形 3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6" name="テキスト ボックス 3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7" name="直線コネクタ 3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8" name="直線コネクタ 3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9" name="テキスト ボックス 3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0" name="直線コネクタ 3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1" name="テキスト ボックス 3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2" name="直線コネクタ 3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3" name="テキスト ボックス 3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4" name="直線コネクタ 3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65" name="テキスト ボックス 3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6" name="直線コネクタ 3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7" name="テキスト ボックス 3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xdr:rowOff>
    </xdr:from>
    <xdr:to>
      <xdr:col>116</xdr:col>
      <xdr:colOff>62864</xdr:colOff>
      <xdr:row>41</xdr:row>
      <xdr:rowOff>119634</xdr:rowOff>
    </xdr:to>
    <xdr:cxnSp macro="">
      <xdr:nvCxnSpPr>
        <xdr:cNvPr id="369" name="直線コネクタ 368"/>
        <xdr:cNvCxnSpPr/>
      </xdr:nvCxnSpPr>
      <xdr:spPr>
        <a:xfrm flipV="1">
          <a:off x="22160864" y="5834634"/>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370"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371" name="直線コネクタ 370"/>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123461</xdr:rowOff>
    </xdr:from>
    <xdr:ext cx="469744" cy="259045"/>
    <xdr:sp macro="" textlink="">
      <xdr:nvSpPr>
        <xdr:cNvPr id="372" name="【認定こども園・幼稚園・保育所】&#10;一人当たり面積最大値テキスト"/>
        <xdr:cNvSpPr txBox="1"/>
      </xdr:nvSpPr>
      <xdr:spPr>
        <a:xfrm>
          <a:off x="22199600" y="560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xdr:rowOff>
    </xdr:from>
    <xdr:to>
      <xdr:col>116</xdr:col>
      <xdr:colOff>152400</xdr:colOff>
      <xdr:row>34</xdr:row>
      <xdr:rowOff>5334</xdr:rowOff>
    </xdr:to>
    <xdr:cxnSp macro="">
      <xdr:nvCxnSpPr>
        <xdr:cNvPr id="373" name="直線コネクタ 372"/>
        <xdr:cNvCxnSpPr/>
      </xdr:nvCxnSpPr>
      <xdr:spPr>
        <a:xfrm>
          <a:off x="22072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100855</xdr:rowOff>
    </xdr:from>
    <xdr:ext cx="469744" cy="259045"/>
    <xdr:sp macro="" textlink="">
      <xdr:nvSpPr>
        <xdr:cNvPr id="374" name="【認定こども園・幼稚園・保育所】&#10;一人当たり面積平均値テキスト"/>
        <xdr:cNvSpPr txBox="1"/>
      </xdr:nvSpPr>
      <xdr:spPr>
        <a:xfrm>
          <a:off x="22199600" y="6787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77978</xdr:rowOff>
    </xdr:from>
    <xdr:to>
      <xdr:col>116</xdr:col>
      <xdr:colOff>114300</xdr:colOff>
      <xdr:row>41</xdr:row>
      <xdr:rowOff>8128</xdr:rowOff>
    </xdr:to>
    <xdr:sp macro="" textlink="">
      <xdr:nvSpPr>
        <xdr:cNvPr id="375" name="フローチャート: 判断 374"/>
        <xdr:cNvSpPr/>
      </xdr:nvSpPr>
      <xdr:spPr>
        <a:xfrm>
          <a:off x="221107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80264</xdr:rowOff>
    </xdr:from>
    <xdr:to>
      <xdr:col>112</xdr:col>
      <xdr:colOff>38100</xdr:colOff>
      <xdr:row>41</xdr:row>
      <xdr:rowOff>10414</xdr:rowOff>
    </xdr:to>
    <xdr:sp macro="" textlink="">
      <xdr:nvSpPr>
        <xdr:cNvPr id="376" name="フローチャート: 判断 375"/>
        <xdr:cNvSpPr/>
      </xdr:nvSpPr>
      <xdr:spPr>
        <a:xfrm>
          <a:off x="21272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109982</xdr:rowOff>
    </xdr:from>
    <xdr:to>
      <xdr:col>107</xdr:col>
      <xdr:colOff>101600</xdr:colOff>
      <xdr:row>41</xdr:row>
      <xdr:rowOff>40132</xdr:rowOff>
    </xdr:to>
    <xdr:sp macro="" textlink="">
      <xdr:nvSpPr>
        <xdr:cNvPr id="377" name="フローチャート: 判断 376"/>
        <xdr:cNvSpPr/>
      </xdr:nvSpPr>
      <xdr:spPr>
        <a:xfrm>
          <a:off x="20383500" y="696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114554</xdr:rowOff>
    </xdr:from>
    <xdr:to>
      <xdr:col>102</xdr:col>
      <xdr:colOff>165100</xdr:colOff>
      <xdr:row>41</xdr:row>
      <xdr:rowOff>44704</xdr:rowOff>
    </xdr:to>
    <xdr:sp macro="" textlink="">
      <xdr:nvSpPr>
        <xdr:cNvPr id="378" name="フローチャート: 判断 377"/>
        <xdr:cNvSpPr/>
      </xdr:nvSpPr>
      <xdr:spPr>
        <a:xfrm>
          <a:off x="19494500" y="69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9" name="テキスト ボックス 3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0" name="テキスト ボックス 3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1" name="テキスト ボックス 3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2" name="テキスト ボックス 3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3" name="テキスト ボックス 3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34544</xdr:rowOff>
    </xdr:from>
    <xdr:to>
      <xdr:col>116</xdr:col>
      <xdr:colOff>114300</xdr:colOff>
      <xdr:row>41</xdr:row>
      <xdr:rowOff>136144</xdr:rowOff>
    </xdr:to>
    <xdr:sp macro="" textlink="">
      <xdr:nvSpPr>
        <xdr:cNvPr id="384" name="楕円 383"/>
        <xdr:cNvSpPr/>
      </xdr:nvSpPr>
      <xdr:spPr>
        <a:xfrm>
          <a:off x="22110700" y="706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120921</xdr:rowOff>
    </xdr:from>
    <xdr:ext cx="469744" cy="259045"/>
    <xdr:sp macro="" textlink="">
      <xdr:nvSpPr>
        <xdr:cNvPr id="385" name="【認定こども園・幼稚園・保育所】&#10;一人当たり面積該当値テキスト"/>
        <xdr:cNvSpPr txBox="1"/>
      </xdr:nvSpPr>
      <xdr:spPr>
        <a:xfrm>
          <a:off x="22199600" y="6978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26941</xdr:rowOff>
    </xdr:from>
    <xdr:ext cx="469744" cy="259045"/>
    <xdr:sp macro="" textlink="">
      <xdr:nvSpPr>
        <xdr:cNvPr id="386" name="n_1aveValue【認定こども園・幼稚園・保育所】&#10;一人当たり面積"/>
        <xdr:cNvSpPr txBox="1"/>
      </xdr:nvSpPr>
      <xdr:spPr>
        <a:xfrm>
          <a:off x="210757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56659</xdr:rowOff>
    </xdr:from>
    <xdr:ext cx="469744" cy="259045"/>
    <xdr:sp macro="" textlink="">
      <xdr:nvSpPr>
        <xdr:cNvPr id="387" name="n_2aveValue【認定こども園・幼稚園・保育所】&#10;一人当たり面積"/>
        <xdr:cNvSpPr txBox="1"/>
      </xdr:nvSpPr>
      <xdr:spPr>
        <a:xfrm>
          <a:off x="20199427" y="674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61231</xdr:rowOff>
    </xdr:from>
    <xdr:ext cx="469744" cy="259045"/>
    <xdr:sp macro="" textlink="">
      <xdr:nvSpPr>
        <xdr:cNvPr id="388" name="n_3aveValue【認定こども園・幼稚園・保育所】&#10;一人当たり面積"/>
        <xdr:cNvSpPr txBox="1"/>
      </xdr:nvSpPr>
      <xdr:spPr>
        <a:xfrm>
          <a:off x="19310427" y="674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9" name="正方形/長方形 38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0" name="正方形/長方形 38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1" name="正方形/長方形 39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2" name="正方形/長方形 39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3" name="正方形/長方形 39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4" name="正方形/長方形 39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5" name="正方形/長方形 39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6" name="正方形/長方形 39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7" name="テキスト ボックス 39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8" name="直線コネクタ 39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9" name="テキスト ボックス 39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0" name="直線コネクタ 39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1" name="テキスト ボックス 40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2" name="直線コネクタ 40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3" name="テキスト ボックス 40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4" name="直線コネクタ 40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5" name="テキスト ボックス 40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6" name="直線コネクタ 40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7" name="テキスト ボックス 40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8" name="直線コネクタ 40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9" name="テキスト ボックス 40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0" name="直線コネクタ 40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11" name="テキスト ボックス 41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64</xdr:row>
      <xdr:rowOff>91440</xdr:rowOff>
    </xdr:to>
    <xdr:cxnSp macro="">
      <xdr:nvCxnSpPr>
        <xdr:cNvPr id="413" name="直線コネクタ 412"/>
        <xdr:cNvCxnSpPr/>
      </xdr:nvCxnSpPr>
      <xdr:spPr>
        <a:xfrm flipV="1">
          <a:off x="16318864" y="947928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414" name="【学校施設】&#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415" name="直線コネクタ 414"/>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16"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17" name="直線コネクタ 416"/>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151147</xdr:rowOff>
    </xdr:from>
    <xdr:ext cx="405111" cy="259045"/>
    <xdr:sp macro="" textlink="">
      <xdr:nvSpPr>
        <xdr:cNvPr id="418" name="【学校施設】&#10;有形固定資産減価償却率平均値テキスト"/>
        <xdr:cNvSpPr txBox="1"/>
      </xdr:nvSpPr>
      <xdr:spPr>
        <a:xfrm>
          <a:off x="16357600" y="992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419" name="フローチャート: 判断 418"/>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420" name="フローチャート: 判断 419"/>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135890</xdr:rowOff>
    </xdr:from>
    <xdr:to>
      <xdr:col>76</xdr:col>
      <xdr:colOff>165100</xdr:colOff>
      <xdr:row>59</xdr:row>
      <xdr:rowOff>66040</xdr:rowOff>
    </xdr:to>
    <xdr:sp macro="" textlink="">
      <xdr:nvSpPr>
        <xdr:cNvPr id="421" name="フローチャート: 判断 420"/>
        <xdr:cNvSpPr/>
      </xdr:nvSpPr>
      <xdr:spPr>
        <a:xfrm>
          <a:off x="14541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422" name="フローチャート: 判断 421"/>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3" name="テキスト ボックス 42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4" name="テキスト ボックス 42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5" name="テキスト ボックス 42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6" name="テキスト ボックス 42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7" name="テキスト ボックス 42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147320</xdr:rowOff>
    </xdr:from>
    <xdr:to>
      <xdr:col>85</xdr:col>
      <xdr:colOff>177800</xdr:colOff>
      <xdr:row>59</xdr:row>
      <xdr:rowOff>77470</xdr:rowOff>
    </xdr:to>
    <xdr:sp macro="" textlink="">
      <xdr:nvSpPr>
        <xdr:cNvPr id="428" name="楕円 427"/>
        <xdr:cNvSpPr/>
      </xdr:nvSpPr>
      <xdr:spPr>
        <a:xfrm>
          <a:off x="162687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125747</xdr:rowOff>
    </xdr:from>
    <xdr:ext cx="405111" cy="259045"/>
    <xdr:sp macro="" textlink="">
      <xdr:nvSpPr>
        <xdr:cNvPr id="429" name="【学校施設】&#10;有形固定資産減価償却率該当値テキスト"/>
        <xdr:cNvSpPr txBox="1"/>
      </xdr:nvSpPr>
      <xdr:spPr>
        <a:xfrm>
          <a:off x="16357600" y="1006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86377</xdr:rowOff>
    </xdr:from>
    <xdr:ext cx="405111" cy="259045"/>
    <xdr:sp macro="" textlink="">
      <xdr:nvSpPr>
        <xdr:cNvPr id="430" name="n_1aveValue【学校施設】&#10;有形固定資産減価償却率"/>
        <xdr:cNvSpPr txBox="1"/>
      </xdr:nvSpPr>
      <xdr:spPr>
        <a:xfrm>
          <a:off x="15266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82567</xdr:rowOff>
    </xdr:from>
    <xdr:ext cx="405111" cy="259045"/>
    <xdr:sp macro="" textlink="">
      <xdr:nvSpPr>
        <xdr:cNvPr id="431" name="n_2aveValue【学校施設】&#10;有形固定資産減価償却率"/>
        <xdr:cNvSpPr txBox="1"/>
      </xdr:nvSpPr>
      <xdr:spPr>
        <a:xfrm>
          <a:off x="14389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432" name="n_3aveValue【学校施設】&#10;有形固定資産減価償却率"/>
        <xdr:cNvSpPr txBox="1"/>
      </xdr:nvSpPr>
      <xdr:spPr>
        <a:xfrm>
          <a:off x="13500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3" name="正方形/長方形 4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4" name="正方形/長方形 4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5" name="正方形/長方形 4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6" name="正方形/長方形 4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7" name="正方形/長方形 4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8" name="正方形/長方形 4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9" name="正方形/長方形 4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0" name="正方形/長方形 4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1" name="テキスト ボックス 4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2" name="直線コネクタ 4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3" name="テキスト ボックス 44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44" name="直線コネクタ 44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45" name="テキスト ボックス 44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46" name="直線コネクタ 44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47" name="テキスト ボックス 44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8" name="直線コネクタ 44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9" name="テキスト ボックス 44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0" name="直線コネクタ 44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51" name="テキスト ボックス 45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52" name="直線コネクタ 45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53" name="テキスト ボックス 45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4" name="直線コネクタ 4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5" name="テキスト ボックス 4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72390</xdr:rowOff>
    </xdr:from>
    <xdr:to>
      <xdr:col>116</xdr:col>
      <xdr:colOff>62864</xdr:colOff>
      <xdr:row>64</xdr:row>
      <xdr:rowOff>100965</xdr:rowOff>
    </xdr:to>
    <xdr:cxnSp macro="">
      <xdr:nvCxnSpPr>
        <xdr:cNvPr id="457" name="直線コネクタ 456"/>
        <xdr:cNvCxnSpPr/>
      </xdr:nvCxnSpPr>
      <xdr:spPr>
        <a:xfrm flipV="1">
          <a:off x="22160864" y="967359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104792</xdr:rowOff>
    </xdr:from>
    <xdr:ext cx="469744" cy="259045"/>
    <xdr:sp macro="" textlink="">
      <xdr:nvSpPr>
        <xdr:cNvPr id="458" name="【学校施設】&#10;一人当たり面積最小値テキスト"/>
        <xdr:cNvSpPr txBox="1"/>
      </xdr:nvSpPr>
      <xdr:spPr>
        <a:xfrm>
          <a:off x="22199600"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100965</xdr:rowOff>
    </xdr:from>
    <xdr:to>
      <xdr:col>116</xdr:col>
      <xdr:colOff>152400</xdr:colOff>
      <xdr:row>64</xdr:row>
      <xdr:rowOff>100965</xdr:rowOff>
    </xdr:to>
    <xdr:cxnSp macro="">
      <xdr:nvCxnSpPr>
        <xdr:cNvPr id="459" name="直線コネクタ 458"/>
        <xdr:cNvCxnSpPr/>
      </xdr:nvCxnSpPr>
      <xdr:spPr>
        <a:xfrm>
          <a:off x="22072600" y="1107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19067</xdr:rowOff>
    </xdr:from>
    <xdr:ext cx="469744" cy="259045"/>
    <xdr:sp macro="" textlink="">
      <xdr:nvSpPr>
        <xdr:cNvPr id="460" name="【学校施設】&#10;一人当たり面積最大値テキスト"/>
        <xdr:cNvSpPr txBox="1"/>
      </xdr:nvSpPr>
      <xdr:spPr>
        <a:xfrm>
          <a:off x="22199600" y="94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72390</xdr:rowOff>
    </xdr:from>
    <xdr:to>
      <xdr:col>116</xdr:col>
      <xdr:colOff>152400</xdr:colOff>
      <xdr:row>56</xdr:row>
      <xdr:rowOff>72390</xdr:rowOff>
    </xdr:to>
    <xdr:cxnSp macro="">
      <xdr:nvCxnSpPr>
        <xdr:cNvPr id="461" name="直線コネクタ 460"/>
        <xdr:cNvCxnSpPr/>
      </xdr:nvCxnSpPr>
      <xdr:spPr>
        <a:xfrm>
          <a:off x="22072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37355</xdr:rowOff>
    </xdr:from>
    <xdr:ext cx="469744" cy="259045"/>
    <xdr:sp macro="" textlink="">
      <xdr:nvSpPr>
        <xdr:cNvPr id="462" name="【学校施設】&#10;一人当たり面積平均値テキスト"/>
        <xdr:cNvSpPr txBox="1"/>
      </xdr:nvSpPr>
      <xdr:spPr>
        <a:xfrm>
          <a:off x="22199600" y="10838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463" name="フローチャート: 判断 462"/>
        <xdr:cNvSpPr/>
      </xdr:nvSpPr>
      <xdr:spPr>
        <a:xfrm>
          <a:off x="22110700" y="1086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52832</xdr:rowOff>
    </xdr:from>
    <xdr:to>
      <xdr:col>112</xdr:col>
      <xdr:colOff>38100</xdr:colOff>
      <xdr:row>63</xdr:row>
      <xdr:rowOff>154432</xdr:rowOff>
    </xdr:to>
    <xdr:sp macro="" textlink="">
      <xdr:nvSpPr>
        <xdr:cNvPr id="464" name="フローチャート: 判断 463"/>
        <xdr:cNvSpPr/>
      </xdr:nvSpPr>
      <xdr:spPr>
        <a:xfrm>
          <a:off x="21272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67310</xdr:rowOff>
    </xdr:from>
    <xdr:to>
      <xdr:col>107</xdr:col>
      <xdr:colOff>101600</xdr:colOff>
      <xdr:row>63</xdr:row>
      <xdr:rowOff>168910</xdr:rowOff>
    </xdr:to>
    <xdr:sp macro="" textlink="">
      <xdr:nvSpPr>
        <xdr:cNvPr id="465" name="フローチャート: 判断 464"/>
        <xdr:cNvSpPr/>
      </xdr:nvSpPr>
      <xdr:spPr>
        <a:xfrm>
          <a:off x="20383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100838</xdr:rowOff>
    </xdr:from>
    <xdr:to>
      <xdr:col>102</xdr:col>
      <xdr:colOff>165100</xdr:colOff>
      <xdr:row>64</xdr:row>
      <xdr:rowOff>30988</xdr:rowOff>
    </xdr:to>
    <xdr:sp macro="" textlink="">
      <xdr:nvSpPr>
        <xdr:cNvPr id="466" name="フローチャート: 判断 465"/>
        <xdr:cNvSpPr/>
      </xdr:nvSpPr>
      <xdr:spPr>
        <a:xfrm>
          <a:off x="19494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7" name="テキスト ボックス 4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8" name="テキスト ボックス 4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9" name="テキスト ボックス 4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0" name="テキスト ボックス 4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1" name="テキスト ボックス 4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50927</xdr:rowOff>
    </xdr:from>
    <xdr:to>
      <xdr:col>116</xdr:col>
      <xdr:colOff>114300</xdr:colOff>
      <xdr:row>63</xdr:row>
      <xdr:rowOff>152527</xdr:rowOff>
    </xdr:to>
    <xdr:sp macro="" textlink="">
      <xdr:nvSpPr>
        <xdr:cNvPr id="472" name="楕円 471"/>
        <xdr:cNvSpPr/>
      </xdr:nvSpPr>
      <xdr:spPr>
        <a:xfrm>
          <a:off x="22110700" y="1085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73804</xdr:rowOff>
    </xdr:from>
    <xdr:ext cx="469744" cy="259045"/>
    <xdr:sp macro="" textlink="">
      <xdr:nvSpPr>
        <xdr:cNvPr id="473" name="【学校施設】&#10;一人当たり面積該当値テキスト"/>
        <xdr:cNvSpPr txBox="1"/>
      </xdr:nvSpPr>
      <xdr:spPr>
        <a:xfrm>
          <a:off x="22199600" y="107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170959</xdr:rowOff>
    </xdr:from>
    <xdr:ext cx="469744" cy="259045"/>
    <xdr:sp macro="" textlink="">
      <xdr:nvSpPr>
        <xdr:cNvPr id="474" name="n_1aveValue【学校施設】&#10;一人当たり面積"/>
        <xdr:cNvSpPr txBox="1"/>
      </xdr:nvSpPr>
      <xdr:spPr>
        <a:xfrm>
          <a:off x="21075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13987</xdr:rowOff>
    </xdr:from>
    <xdr:ext cx="469744" cy="259045"/>
    <xdr:sp macro="" textlink="">
      <xdr:nvSpPr>
        <xdr:cNvPr id="475" name="n_2aveValue【学校施設】&#10;一人当たり面積"/>
        <xdr:cNvSpPr txBox="1"/>
      </xdr:nvSpPr>
      <xdr:spPr>
        <a:xfrm>
          <a:off x="20199427" y="1064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47515</xdr:rowOff>
    </xdr:from>
    <xdr:ext cx="469744" cy="259045"/>
    <xdr:sp macro="" textlink="">
      <xdr:nvSpPr>
        <xdr:cNvPr id="476" name="n_3aveValue【学校施設】&#10;一人当たり面積"/>
        <xdr:cNvSpPr txBox="1"/>
      </xdr:nvSpPr>
      <xdr:spPr>
        <a:xfrm>
          <a:off x="19310427" y="106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7" name="正方形/長方形 4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8" name="正方形/長方形 4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9" name="正方形/長方形 4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0" name="正方形/長方形 4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1" name="正方形/長方形 4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2" name="正方形/長方形 4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3" name="正方形/長方形 4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4" name="正方形/長方形 4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5" name="テキスト ボックス 4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6" name="直線コネクタ 4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87" name="テキスト ボックス 48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88" name="直線コネクタ 48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89" name="テキスト ボックス 48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90" name="直線コネクタ 48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91" name="テキスト ボックス 49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92" name="直線コネクタ 49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93" name="テキスト ボックス 49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94" name="直線コネクタ 49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95" name="テキスト ボックス 49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96" name="直線コネクタ 49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97" name="テキスト ボックス 49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8" name="直線コネクタ 49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9" name="テキスト ボックス 49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85</xdr:row>
      <xdr:rowOff>161925</xdr:rowOff>
    </xdr:to>
    <xdr:cxnSp macro="">
      <xdr:nvCxnSpPr>
        <xdr:cNvPr id="501" name="直線コネクタ 500"/>
        <xdr:cNvCxnSpPr/>
      </xdr:nvCxnSpPr>
      <xdr:spPr>
        <a:xfrm flipV="1">
          <a:off x="16318864" y="134131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165752</xdr:rowOff>
    </xdr:from>
    <xdr:ext cx="405111" cy="259045"/>
    <xdr:sp macro="" textlink="">
      <xdr:nvSpPr>
        <xdr:cNvPr id="502" name="【児童館】&#10;有形固定資産減価償却率最小値テキスト"/>
        <xdr:cNvSpPr txBox="1"/>
      </xdr:nvSpPr>
      <xdr:spPr>
        <a:xfrm>
          <a:off x="16357600"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161925</xdr:rowOff>
    </xdr:from>
    <xdr:to>
      <xdr:col>86</xdr:col>
      <xdr:colOff>25400</xdr:colOff>
      <xdr:row>85</xdr:row>
      <xdr:rowOff>161925</xdr:rowOff>
    </xdr:to>
    <xdr:cxnSp macro="">
      <xdr:nvCxnSpPr>
        <xdr:cNvPr id="503" name="直線コネクタ 502"/>
        <xdr:cNvCxnSpPr/>
      </xdr:nvCxnSpPr>
      <xdr:spPr>
        <a:xfrm>
          <a:off x="16230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504" name="【児童館】&#10;有形固定資産減価償却率最大値テキスト"/>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505" name="直線コネクタ 504"/>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4463</xdr:rowOff>
    </xdr:from>
    <xdr:ext cx="405111" cy="259045"/>
    <xdr:sp macro="" textlink="">
      <xdr:nvSpPr>
        <xdr:cNvPr id="506" name="【児童館】&#10;有形固定資産減価償却率平均値テキスト"/>
        <xdr:cNvSpPr txBox="1"/>
      </xdr:nvSpPr>
      <xdr:spPr>
        <a:xfrm>
          <a:off x="16357600" y="13891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507" name="フローチャート: 判断 506"/>
        <xdr:cNvSpPr/>
      </xdr:nvSpPr>
      <xdr:spPr>
        <a:xfrm>
          <a:off x="162687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21589</xdr:rowOff>
    </xdr:from>
    <xdr:to>
      <xdr:col>81</xdr:col>
      <xdr:colOff>101600</xdr:colOff>
      <xdr:row>82</xdr:row>
      <xdr:rowOff>123189</xdr:rowOff>
    </xdr:to>
    <xdr:sp macro="" textlink="">
      <xdr:nvSpPr>
        <xdr:cNvPr id="508" name="フローチャート: 判断 507"/>
        <xdr:cNvSpPr/>
      </xdr:nvSpPr>
      <xdr:spPr>
        <a:xfrm>
          <a:off x="15430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xdr:rowOff>
    </xdr:from>
    <xdr:to>
      <xdr:col>76</xdr:col>
      <xdr:colOff>165100</xdr:colOff>
      <xdr:row>82</xdr:row>
      <xdr:rowOff>115570</xdr:rowOff>
    </xdr:to>
    <xdr:sp macro="" textlink="">
      <xdr:nvSpPr>
        <xdr:cNvPr id="509" name="フローチャート: 判断 508"/>
        <xdr:cNvSpPr/>
      </xdr:nvSpPr>
      <xdr:spPr>
        <a:xfrm>
          <a:off x="14541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57786</xdr:rowOff>
    </xdr:from>
    <xdr:to>
      <xdr:col>72</xdr:col>
      <xdr:colOff>38100</xdr:colOff>
      <xdr:row>82</xdr:row>
      <xdr:rowOff>159386</xdr:rowOff>
    </xdr:to>
    <xdr:sp macro="" textlink="">
      <xdr:nvSpPr>
        <xdr:cNvPr id="510" name="フローチャート: 判断 509"/>
        <xdr:cNvSpPr/>
      </xdr:nvSpPr>
      <xdr:spPr>
        <a:xfrm>
          <a:off x="13652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1" name="テキスト ボックス 51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2" name="テキスト ボックス 51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3" name="テキスト ボックス 51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4" name="テキスト ボックス 51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5" name="テキスト ボックス 51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516" name="楕円 515"/>
        <xdr:cNvSpPr/>
      </xdr:nvSpPr>
      <xdr:spPr>
        <a:xfrm>
          <a:off x="162687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19066</xdr:rowOff>
    </xdr:from>
    <xdr:ext cx="405111" cy="259045"/>
    <xdr:sp macro="" textlink="">
      <xdr:nvSpPr>
        <xdr:cNvPr id="517" name="【児童館】&#10;有形固定資産減価償却率該当値テキスト"/>
        <xdr:cNvSpPr txBox="1"/>
      </xdr:nvSpPr>
      <xdr:spPr>
        <a:xfrm>
          <a:off x="16357600"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139716</xdr:rowOff>
    </xdr:from>
    <xdr:ext cx="405111" cy="259045"/>
    <xdr:sp macro="" textlink="">
      <xdr:nvSpPr>
        <xdr:cNvPr id="518" name="n_1aveValue【児童館】&#10;有形固定資産減価償却率"/>
        <xdr:cNvSpPr txBox="1"/>
      </xdr:nvSpPr>
      <xdr:spPr>
        <a:xfrm>
          <a:off x="15266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132097</xdr:rowOff>
    </xdr:from>
    <xdr:ext cx="405111" cy="259045"/>
    <xdr:sp macro="" textlink="">
      <xdr:nvSpPr>
        <xdr:cNvPr id="519" name="n_2aveValue【児童館】&#10;有形固定資産減価償却率"/>
        <xdr:cNvSpPr txBox="1"/>
      </xdr:nvSpPr>
      <xdr:spPr>
        <a:xfrm>
          <a:off x="14389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4463</xdr:rowOff>
    </xdr:from>
    <xdr:ext cx="405111" cy="259045"/>
    <xdr:sp macro="" textlink="">
      <xdr:nvSpPr>
        <xdr:cNvPr id="520" name="n_3aveValue【児童館】&#10;有形固定資産減価償却率"/>
        <xdr:cNvSpPr txBox="1"/>
      </xdr:nvSpPr>
      <xdr:spPr>
        <a:xfrm>
          <a:off x="13500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1" name="正方形/長方形 5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2" name="正方形/長方形 5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3" name="正方形/長方形 5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4" name="正方形/長方形 5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5" name="正方形/長方形 5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6" name="正方形/長方形 5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7" name="正方形/長方形 5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8" name="正方形/長方形 52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9" name="テキスト ボックス 52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0" name="直線コネクタ 52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31" name="直線コネクタ 53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32" name="テキスト ボックス 53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33" name="直線コネクタ 53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34" name="テキスト ボックス 53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35" name="直線コネクタ 53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36" name="テキスト ボックス 53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37" name="直線コネクタ 53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38" name="テキスト ボックス 53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9" name="直線コネクタ 53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40" name="テキスト ボックス 53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1" name="直線コネクタ 5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2" name="テキスト ボックス 54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165100</xdr:rowOff>
    </xdr:from>
    <xdr:to>
      <xdr:col>116</xdr:col>
      <xdr:colOff>62864</xdr:colOff>
      <xdr:row>86</xdr:row>
      <xdr:rowOff>101600</xdr:rowOff>
    </xdr:to>
    <xdr:cxnSp macro="">
      <xdr:nvCxnSpPr>
        <xdr:cNvPr id="544" name="直線コネクタ 543"/>
        <xdr:cNvCxnSpPr/>
      </xdr:nvCxnSpPr>
      <xdr:spPr>
        <a:xfrm flipV="1">
          <a:off x="22160864" y="135382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545"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546" name="直線コネクタ 545"/>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111777</xdr:rowOff>
    </xdr:from>
    <xdr:ext cx="469744" cy="259045"/>
    <xdr:sp macro="" textlink="">
      <xdr:nvSpPr>
        <xdr:cNvPr id="547" name="【児童館】&#10;一人当たり面積最大値テキスト"/>
        <xdr:cNvSpPr txBox="1"/>
      </xdr:nvSpPr>
      <xdr:spPr>
        <a:xfrm>
          <a:off x="22199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165100</xdr:rowOff>
    </xdr:from>
    <xdr:to>
      <xdr:col>116</xdr:col>
      <xdr:colOff>152400</xdr:colOff>
      <xdr:row>78</xdr:row>
      <xdr:rowOff>165100</xdr:rowOff>
    </xdr:to>
    <xdr:cxnSp macro="">
      <xdr:nvCxnSpPr>
        <xdr:cNvPr id="548" name="直線コネクタ 547"/>
        <xdr:cNvCxnSpPr/>
      </xdr:nvCxnSpPr>
      <xdr:spPr>
        <a:xfrm>
          <a:off x="22072600" y="1353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35577</xdr:rowOff>
    </xdr:from>
    <xdr:ext cx="469744" cy="259045"/>
    <xdr:sp macro="" textlink="">
      <xdr:nvSpPr>
        <xdr:cNvPr id="549" name="【児童館】&#10;一人当たり面積平均値テキスト"/>
        <xdr:cNvSpPr txBox="1"/>
      </xdr:nvSpPr>
      <xdr:spPr>
        <a:xfrm>
          <a:off x="22199600" y="14608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550" name="フローチャート: 判断 549"/>
        <xdr:cNvSpPr/>
      </xdr:nvSpPr>
      <xdr:spPr>
        <a:xfrm>
          <a:off x="221107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57150</xdr:rowOff>
    </xdr:from>
    <xdr:to>
      <xdr:col>112</xdr:col>
      <xdr:colOff>38100</xdr:colOff>
      <xdr:row>85</xdr:row>
      <xdr:rowOff>158750</xdr:rowOff>
    </xdr:to>
    <xdr:sp macro="" textlink="">
      <xdr:nvSpPr>
        <xdr:cNvPr id="551" name="フローチャート: 判断 550"/>
        <xdr:cNvSpPr/>
      </xdr:nvSpPr>
      <xdr:spPr>
        <a:xfrm>
          <a:off x="212725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82550</xdr:rowOff>
    </xdr:from>
    <xdr:to>
      <xdr:col>107</xdr:col>
      <xdr:colOff>101600</xdr:colOff>
      <xdr:row>86</xdr:row>
      <xdr:rowOff>12700</xdr:rowOff>
    </xdr:to>
    <xdr:sp macro="" textlink="">
      <xdr:nvSpPr>
        <xdr:cNvPr id="552" name="フローチャート: 判断 551"/>
        <xdr:cNvSpPr/>
      </xdr:nvSpPr>
      <xdr:spPr>
        <a:xfrm>
          <a:off x="20383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69850</xdr:rowOff>
    </xdr:from>
    <xdr:to>
      <xdr:col>102</xdr:col>
      <xdr:colOff>165100</xdr:colOff>
      <xdr:row>86</xdr:row>
      <xdr:rowOff>0</xdr:rowOff>
    </xdr:to>
    <xdr:sp macro="" textlink="">
      <xdr:nvSpPr>
        <xdr:cNvPr id="553" name="フローチャート: 判断 552"/>
        <xdr:cNvSpPr/>
      </xdr:nvSpPr>
      <xdr:spPr>
        <a:xfrm>
          <a:off x="19494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54" name="テキスト ボックス 55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5" name="テキスト ボックス 55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6" name="テキスト ボックス 55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7" name="テキスト ボックス 55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8" name="テキスト ボックス 55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76200</xdr:rowOff>
    </xdr:from>
    <xdr:to>
      <xdr:col>116</xdr:col>
      <xdr:colOff>114300</xdr:colOff>
      <xdr:row>85</xdr:row>
      <xdr:rowOff>6350</xdr:rowOff>
    </xdr:to>
    <xdr:sp macro="" textlink="">
      <xdr:nvSpPr>
        <xdr:cNvPr id="559" name="楕円 558"/>
        <xdr:cNvSpPr/>
      </xdr:nvSpPr>
      <xdr:spPr>
        <a:xfrm>
          <a:off x="221107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99077</xdr:rowOff>
    </xdr:from>
    <xdr:ext cx="469744" cy="259045"/>
    <xdr:sp macro="" textlink="">
      <xdr:nvSpPr>
        <xdr:cNvPr id="560" name="【児童館】&#10;一人当たり面積該当値テキスト"/>
        <xdr:cNvSpPr txBox="1"/>
      </xdr:nvSpPr>
      <xdr:spPr>
        <a:xfrm>
          <a:off x="221996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3827</xdr:rowOff>
    </xdr:from>
    <xdr:ext cx="469744" cy="259045"/>
    <xdr:sp macro="" textlink="">
      <xdr:nvSpPr>
        <xdr:cNvPr id="561" name="n_1aveValue【児童館】&#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29227</xdr:rowOff>
    </xdr:from>
    <xdr:ext cx="469744" cy="259045"/>
    <xdr:sp macro="" textlink="">
      <xdr:nvSpPr>
        <xdr:cNvPr id="562" name="n_2aveValue【児童館】&#10;一人当たり面積"/>
        <xdr:cNvSpPr txBox="1"/>
      </xdr:nvSpPr>
      <xdr:spPr>
        <a:xfrm>
          <a:off x="20199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16527</xdr:rowOff>
    </xdr:from>
    <xdr:ext cx="469744" cy="259045"/>
    <xdr:sp macro="" textlink="">
      <xdr:nvSpPr>
        <xdr:cNvPr id="563" name="n_3aveValue【児童館】&#10;一人当たり面積"/>
        <xdr:cNvSpPr txBox="1"/>
      </xdr:nvSpPr>
      <xdr:spPr>
        <a:xfrm>
          <a:off x="19310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4" name="正方形/長方形 5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5" name="正方形/長方形 5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6" name="正方形/長方形 5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7" name="正方形/長方形 5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8" name="正方形/長方形 5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9" name="正方形/長方形 5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0" name="正方形/長方形 5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1" name="正方形/長方形 5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2" name="テキスト ボックス 5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3" name="直線コネクタ 5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74" name="テキスト ボックス 57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75" name="直線コネクタ 57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76" name="テキスト ボックス 57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77" name="直線コネクタ 57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78" name="テキスト ボックス 57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79" name="直線コネクタ 57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80" name="テキスト ボックス 57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81" name="直線コネクタ 58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82" name="テキスト ボックス 58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3" name="直線コネクタ 5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4" name="テキスト ボックス 58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149352</xdr:rowOff>
    </xdr:to>
    <xdr:cxnSp macro="">
      <xdr:nvCxnSpPr>
        <xdr:cNvPr id="586" name="直線コネクタ 585"/>
        <xdr:cNvCxnSpPr/>
      </xdr:nvCxnSpPr>
      <xdr:spPr>
        <a:xfrm flipV="1">
          <a:off x="16318864" y="17358361"/>
          <a:ext cx="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153179</xdr:rowOff>
    </xdr:from>
    <xdr:ext cx="405111" cy="259045"/>
    <xdr:sp macro="" textlink="">
      <xdr:nvSpPr>
        <xdr:cNvPr id="587" name="【公民館】&#10;有形固定資産減価償却率最小値テキスト"/>
        <xdr:cNvSpPr txBox="1"/>
      </xdr:nvSpPr>
      <xdr:spPr>
        <a:xfrm>
          <a:off x="16357600" y="1866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149352</xdr:rowOff>
    </xdr:from>
    <xdr:to>
      <xdr:col>86</xdr:col>
      <xdr:colOff>25400</xdr:colOff>
      <xdr:row>108</xdr:row>
      <xdr:rowOff>149352</xdr:rowOff>
    </xdr:to>
    <xdr:cxnSp macro="">
      <xdr:nvCxnSpPr>
        <xdr:cNvPr id="588" name="直線コネクタ 587"/>
        <xdr:cNvCxnSpPr/>
      </xdr:nvCxnSpPr>
      <xdr:spPr>
        <a:xfrm>
          <a:off x="16230600" y="1866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589"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590" name="直線コネクタ 589"/>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39133</xdr:rowOff>
    </xdr:from>
    <xdr:ext cx="405111" cy="259045"/>
    <xdr:sp macro="" textlink="">
      <xdr:nvSpPr>
        <xdr:cNvPr id="591" name="【公民館】&#10;有形固定資産減価償却率平均値テキスト"/>
        <xdr:cNvSpPr txBox="1"/>
      </xdr:nvSpPr>
      <xdr:spPr>
        <a:xfrm>
          <a:off x="16357600" y="18041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xdr:rowOff>
    </xdr:from>
    <xdr:to>
      <xdr:col>85</xdr:col>
      <xdr:colOff>177800</xdr:colOff>
      <xdr:row>106</xdr:row>
      <xdr:rowOff>117856</xdr:rowOff>
    </xdr:to>
    <xdr:sp macro="" textlink="">
      <xdr:nvSpPr>
        <xdr:cNvPr id="592" name="フローチャート: 判断 591"/>
        <xdr:cNvSpPr/>
      </xdr:nvSpPr>
      <xdr:spPr>
        <a:xfrm>
          <a:off x="16268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52832</xdr:rowOff>
    </xdr:from>
    <xdr:to>
      <xdr:col>81</xdr:col>
      <xdr:colOff>101600</xdr:colOff>
      <xdr:row>106</xdr:row>
      <xdr:rowOff>154432</xdr:rowOff>
    </xdr:to>
    <xdr:sp macro="" textlink="">
      <xdr:nvSpPr>
        <xdr:cNvPr id="593" name="フローチャート: 判断 592"/>
        <xdr:cNvSpPr/>
      </xdr:nvSpPr>
      <xdr:spPr>
        <a:xfrm>
          <a:off x="15430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64263</xdr:rowOff>
    </xdr:from>
    <xdr:to>
      <xdr:col>76</xdr:col>
      <xdr:colOff>165100</xdr:colOff>
      <xdr:row>106</xdr:row>
      <xdr:rowOff>165863</xdr:rowOff>
    </xdr:to>
    <xdr:sp macro="" textlink="">
      <xdr:nvSpPr>
        <xdr:cNvPr id="594" name="フローチャート: 判断 593"/>
        <xdr:cNvSpPr/>
      </xdr:nvSpPr>
      <xdr:spPr>
        <a:xfrm>
          <a:off x="14541500" y="182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66548</xdr:rowOff>
    </xdr:from>
    <xdr:to>
      <xdr:col>72</xdr:col>
      <xdr:colOff>38100</xdr:colOff>
      <xdr:row>106</xdr:row>
      <xdr:rowOff>168148</xdr:rowOff>
    </xdr:to>
    <xdr:sp macro="" textlink="">
      <xdr:nvSpPr>
        <xdr:cNvPr id="595" name="フローチャート: 判断 594"/>
        <xdr:cNvSpPr/>
      </xdr:nvSpPr>
      <xdr:spPr>
        <a:xfrm>
          <a:off x="1365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6" name="テキスト ボックス 5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7" name="テキスト ボックス 5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8" name="テキスト ボックス 5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9" name="テキスト ボックス 5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0" name="テキスト ボックス 5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32258</xdr:rowOff>
    </xdr:from>
    <xdr:to>
      <xdr:col>85</xdr:col>
      <xdr:colOff>177800</xdr:colOff>
      <xdr:row>107</xdr:row>
      <xdr:rowOff>133858</xdr:rowOff>
    </xdr:to>
    <xdr:sp macro="" textlink="">
      <xdr:nvSpPr>
        <xdr:cNvPr id="601" name="楕円 600"/>
        <xdr:cNvSpPr/>
      </xdr:nvSpPr>
      <xdr:spPr>
        <a:xfrm>
          <a:off x="16268700" y="183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10685</xdr:rowOff>
    </xdr:from>
    <xdr:ext cx="405111" cy="259045"/>
    <xdr:sp macro="" textlink="">
      <xdr:nvSpPr>
        <xdr:cNvPr id="602" name="【公民館】&#10;有形固定資産減価償却率該当値テキスト"/>
        <xdr:cNvSpPr txBox="1"/>
      </xdr:nvSpPr>
      <xdr:spPr>
        <a:xfrm>
          <a:off x="16357600" y="18355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170959</xdr:rowOff>
    </xdr:from>
    <xdr:ext cx="405111" cy="259045"/>
    <xdr:sp macro="" textlink="">
      <xdr:nvSpPr>
        <xdr:cNvPr id="603" name="n_1aveValue【公民館】&#10;有形固定資産減価償却率"/>
        <xdr:cNvSpPr txBox="1"/>
      </xdr:nvSpPr>
      <xdr:spPr>
        <a:xfrm>
          <a:off x="15266044" y="18001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10940</xdr:rowOff>
    </xdr:from>
    <xdr:ext cx="405111" cy="259045"/>
    <xdr:sp macro="" textlink="">
      <xdr:nvSpPr>
        <xdr:cNvPr id="604" name="n_2aveValue【公民館】&#10;有形固定資産減価償却率"/>
        <xdr:cNvSpPr txBox="1"/>
      </xdr:nvSpPr>
      <xdr:spPr>
        <a:xfrm>
          <a:off x="14389744" y="18013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13225</xdr:rowOff>
    </xdr:from>
    <xdr:ext cx="405111" cy="259045"/>
    <xdr:sp macro="" textlink="">
      <xdr:nvSpPr>
        <xdr:cNvPr id="605" name="n_3aveValue【公民館】&#10;有形固定資産減価償却率"/>
        <xdr:cNvSpPr txBox="1"/>
      </xdr:nvSpPr>
      <xdr:spPr>
        <a:xfrm>
          <a:off x="13500744" y="1801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6" name="正方形/長方形 6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7" name="正方形/長方形 6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8" name="正方形/長方形 6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9" name="正方形/長方形 6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0" name="正方形/長方形 6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1" name="正方形/長方形 6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2" name="正方形/長方形 6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3" name="正方形/長方形 61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4" name="テキスト ボックス 6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5" name="直線コネクタ 6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6" name="直線コネクタ 61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7" name="テキスト ボックス 61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8" name="直線コネクタ 61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9" name="テキスト ボックス 61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0" name="直線コネクタ 61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1" name="テキスト ボックス 62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2" name="直線コネクタ 62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3" name="テキスト ボックス 62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4" name="直線コネクタ 62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5" name="テキスト ボックス 62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6" name="直線コネクタ 6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7" name="テキスト ボックス 6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152400</xdr:rowOff>
    </xdr:from>
    <xdr:to>
      <xdr:col>116</xdr:col>
      <xdr:colOff>62864</xdr:colOff>
      <xdr:row>108</xdr:row>
      <xdr:rowOff>114300</xdr:rowOff>
    </xdr:to>
    <xdr:cxnSp macro="">
      <xdr:nvCxnSpPr>
        <xdr:cNvPr id="629" name="直線コネクタ 628"/>
        <xdr:cNvCxnSpPr/>
      </xdr:nvCxnSpPr>
      <xdr:spPr>
        <a:xfrm flipV="1">
          <a:off x="22160864" y="1729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630"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631" name="直線コネクタ 630"/>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99077</xdr:rowOff>
    </xdr:from>
    <xdr:ext cx="469744" cy="259045"/>
    <xdr:sp macro="" textlink="">
      <xdr:nvSpPr>
        <xdr:cNvPr id="632" name="【公民館】&#10;一人当たり面積最大値テキスト"/>
        <xdr:cNvSpPr txBox="1"/>
      </xdr:nvSpPr>
      <xdr:spPr>
        <a:xfrm>
          <a:off x="221996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152400</xdr:rowOff>
    </xdr:from>
    <xdr:to>
      <xdr:col>116</xdr:col>
      <xdr:colOff>152400</xdr:colOff>
      <xdr:row>100</xdr:row>
      <xdr:rowOff>152400</xdr:rowOff>
    </xdr:to>
    <xdr:cxnSp macro="">
      <xdr:nvCxnSpPr>
        <xdr:cNvPr id="633" name="直線コネクタ 632"/>
        <xdr:cNvCxnSpPr/>
      </xdr:nvCxnSpPr>
      <xdr:spPr>
        <a:xfrm>
          <a:off x="22072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634" name="【公民館】&#10;一人当たり面積平均値テキスト"/>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635" name="フローチャート: 判断 634"/>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636" name="フローチャート: 判断 635"/>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637" name="フローチャート: 判断 636"/>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638" name="フローチャート: 判断 637"/>
        <xdr:cNvSpPr/>
      </xdr:nvSpPr>
      <xdr:spPr>
        <a:xfrm>
          <a:off x="19494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9" name="テキスト ボックス 6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0" name="テキスト ボックス 6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1" name="テキスト ボックス 6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2" name="テキスト ボックス 6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3" name="テキスト ボックス 6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644" name="楕円 643"/>
        <xdr:cNvSpPr/>
      </xdr:nvSpPr>
      <xdr:spPr>
        <a:xfrm>
          <a:off x="22110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105427</xdr:rowOff>
    </xdr:from>
    <xdr:ext cx="469744" cy="259045"/>
    <xdr:sp macro="" textlink="">
      <xdr:nvSpPr>
        <xdr:cNvPr id="645" name="【公民館】&#10;一人当たり面積該当値テキスト"/>
        <xdr:cNvSpPr txBox="1"/>
      </xdr:nvSpPr>
      <xdr:spPr>
        <a:xfrm>
          <a:off x="22199600" y="179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21607</xdr:rowOff>
    </xdr:from>
    <xdr:ext cx="469744" cy="259045"/>
    <xdr:sp macro="" textlink="">
      <xdr:nvSpPr>
        <xdr:cNvPr id="646" name="n_1aveValue【公民館】&#10;一人当たり面積"/>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647" name="n_2aveValue【公民館】&#10;一人当たり面積"/>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120666</xdr:rowOff>
    </xdr:from>
    <xdr:ext cx="469744" cy="259045"/>
    <xdr:sp macro="" textlink="">
      <xdr:nvSpPr>
        <xdr:cNvPr id="648" name="n_3aveValue【公民館】&#10;一人当たり面積"/>
        <xdr:cNvSpPr txBox="1"/>
      </xdr:nvSpPr>
      <xdr:spPr>
        <a:xfrm>
          <a:off x="19310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9" name="正方形/長方形 6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0" name="正方形/長方形 6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1" name="テキスト ボックス 6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・類似団体と比較して特に有形固定資産減価償却率が高くなっている施設は、認定こども園・幼稚園・保育所である。当市は１３の市立保育所を運営しているが、築年数の経過により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累積償却額が大きくなっていることから、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公共施設等総合管理計画に基づき、計画的な改修を実施する予定である。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石川県金沢市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453,654
448,037
468.64
181,459,419
178,691,493
1,666,820
101,336,661
215,563,779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5987</xdr:rowOff>
    </xdr:from>
    <xdr:to>
      <xdr:col>24</xdr:col>
      <xdr:colOff>62865</xdr:colOff>
      <xdr:row>41</xdr:row>
      <xdr:rowOff>103959</xdr:rowOff>
    </xdr:to>
    <xdr:cxnSp macro="">
      <xdr:nvCxnSpPr>
        <xdr:cNvPr id="57" name="直線コネクタ 56"/>
        <xdr:cNvCxnSpPr/>
      </xdr:nvCxnSpPr>
      <xdr:spPr>
        <a:xfrm flipV="1">
          <a:off x="4634865" y="566383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340478" cy="259045"/>
    <xdr:sp macro="" textlink="">
      <xdr:nvSpPr>
        <xdr:cNvPr id="58" name="【図書館】&#10;有形固定資産減価償却率最小値テキスト"/>
        <xdr:cNvSpPr txBox="1"/>
      </xdr:nvSpPr>
      <xdr:spPr>
        <a:xfrm>
          <a:off x="4673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59" name="直線コネクタ 58"/>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124114</xdr:rowOff>
    </xdr:from>
    <xdr:ext cx="405111" cy="259045"/>
    <xdr:sp macro="" textlink="">
      <xdr:nvSpPr>
        <xdr:cNvPr id="60" name="【図書館】&#10;有形固定資産減価償却率最大値テキスト"/>
        <xdr:cNvSpPr txBox="1"/>
      </xdr:nvSpPr>
      <xdr:spPr>
        <a:xfrm>
          <a:off x="4673600" y="543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1" name="直線コネクタ 60"/>
        <xdr:cNvCxnSpPr/>
      </xdr:nvCxnSpPr>
      <xdr:spPr>
        <a:xfrm>
          <a:off x="4546600" y="566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43378</xdr:rowOff>
    </xdr:from>
    <xdr:ext cx="405111" cy="259045"/>
    <xdr:sp macro="" textlink="">
      <xdr:nvSpPr>
        <xdr:cNvPr id="62" name="【図書館】&#10;有形固定資産減価償却率平均値テキスト"/>
        <xdr:cNvSpPr txBox="1"/>
      </xdr:nvSpPr>
      <xdr:spPr>
        <a:xfrm>
          <a:off x="4673600" y="638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65" name="フローチャート: 判断 64"/>
        <xdr:cNvSpPr/>
      </xdr:nvSpPr>
      <xdr:spPr>
        <a:xfrm>
          <a:off x="2857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6" name="フローチャート: 判断 65"/>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44994</xdr:rowOff>
    </xdr:from>
    <xdr:to>
      <xdr:col>24</xdr:col>
      <xdr:colOff>114300</xdr:colOff>
      <xdr:row>38</xdr:row>
      <xdr:rowOff>146594</xdr:rowOff>
    </xdr:to>
    <xdr:sp macro="" textlink="">
      <xdr:nvSpPr>
        <xdr:cNvPr id="72" name="楕円 71"/>
        <xdr:cNvSpPr/>
      </xdr:nvSpPr>
      <xdr:spPr>
        <a:xfrm>
          <a:off x="45847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23421</xdr:rowOff>
    </xdr:from>
    <xdr:ext cx="405111" cy="259045"/>
    <xdr:sp macro="" textlink="">
      <xdr:nvSpPr>
        <xdr:cNvPr id="73" name="【図書館】&#10;有形固定資産減価償却率該当値テキスト"/>
        <xdr:cNvSpPr txBox="1"/>
      </xdr:nvSpPr>
      <xdr:spPr>
        <a:xfrm>
          <a:off x="4673600"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161488</xdr:rowOff>
    </xdr:from>
    <xdr:ext cx="405111" cy="259045"/>
    <xdr:sp macro="" textlink="">
      <xdr:nvSpPr>
        <xdr:cNvPr id="74" name="n_1aveValue【図書館】&#10;有形固定資産減価償却率"/>
        <xdr:cNvSpPr txBox="1"/>
      </xdr:nvSpPr>
      <xdr:spPr>
        <a:xfrm>
          <a:off x="3582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143527</xdr:rowOff>
    </xdr:from>
    <xdr:ext cx="405111" cy="259045"/>
    <xdr:sp macro="" textlink="">
      <xdr:nvSpPr>
        <xdr:cNvPr id="75" name="n_2aveValue【図書館】&#10;有形固定資産減価償却率"/>
        <xdr:cNvSpPr txBox="1"/>
      </xdr:nvSpPr>
      <xdr:spPr>
        <a:xfrm>
          <a:off x="2705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117401</xdr:rowOff>
    </xdr:from>
    <xdr:ext cx="405111" cy="259045"/>
    <xdr:sp macro="" textlink="">
      <xdr:nvSpPr>
        <xdr:cNvPr id="76" name="n_3aveValue【図書館】&#10;有形固定資産減価償却率"/>
        <xdr:cNvSpPr txBox="1"/>
      </xdr:nvSpPr>
      <xdr:spPr>
        <a:xfrm>
          <a:off x="1816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0" name="テキスト ボックス 8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2" name="テキスト ボックス 9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4" name="テキスト ボックス 9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6" name="テキスト ボックス 9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120650</xdr:rowOff>
    </xdr:from>
    <xdr:to>
      <xdr:col>54</xdr:col>
      <xdr:colOff>189865</xdr:colOff>
      <xdr:row>41</xdr:row>
      <xdr:rowOff>133350</xdr:rowOff>
    </xdr:to>
    <xdr:cxnSp macro="">
      <xdr:nvCxnSpPr>
        <xdr:cNvPr id="100" name="直線コネクタ 99"/>
        <xdr:cNvCxnSpPr/>
      </xdr:nvCxnSpPr>
      <xdr:spPr>
        <a:xfrm flipV="1">
          <a:off x="10476865" y="5778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1" name="【図書館】&#10;一人当たり面積最小値テキスト"/>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2" name="直線コネクタ 101"/>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67327</xdr:rowOff>
    </xdr:from>
    <xdr:ext cx="469744" cy="259045"/>
    <xdr:sp macro="" textlink="">
      <xdr:nvSpPr>
        <xdr:cNvPr id="103" name="【図書館】&#10;一人当たり面積最大値テキスト"/>
        <xdr:cNvSpPr txBox="1"/>
      </xdr:nvSpPr>
      <xdr:spPr>
        <a:xfrm>
          <a:off x="10515600"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120650</xdr:rowOff>
    </xdr:from>
    <xdr:to>
      <xdr:col>55</xdr:col>
      <xdr:colOff>88900</xdr:colOff>
      <xdr:row>33</xdr:row>
      <xdr:rowOff>120650</xdr:rowOff>
    </xdr:to>
    <xdr:cxnSp macro="">
      <xdr:nvCxnSpPr>
        <xdr:cNvPr id="104" name="直線コネクタ 103"/>
        <xdr:cNvCxnSpPr/>
      </xdr:nvCxnSpPr>
      <xdr:spPr>
        <a:xfrm>
          <a:off x="103886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137177</xdr:rowOff>
    </xdr:from>
    <xdr:ext cx="469744" cy="259045"/>
    <xdr:sp macro="" textlink="">
      <xdr:nvSpPr>
        <xdr:cNvPr id="105" name="【図書館】&#10;一人当たり面積平均値テキスト"/>
        <xdr:cNvSpPr txBox="1"/>
      </xdr:nvSpPr>
      <xdr:spPr>
        <a:xfrm>
          <a:off x="10515600" y="682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06" name="フローチャート: 判断 105"/>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07" name="フローチャート: 判断 106"/>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08" name="フローチャート: 判断 107"/>
        <xdr:cNvSpPr/>
      </xdr:nvSpPr>
      <xdr:spPr>
        <a:xfrm>
          <a:off x="8699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25400</xdr:rowOff>
    </xdr:from>
    <xdr:to>
      <xdr:col>41</xdr:col>
      <xdr:colOff>101600</xdr:colOff>
      <xdr:row>40</xdr:row>
      <xdr:rowOff>127000</xdr:rowOff>
    </xdr:to>
    <xdr:sp macro="" textlink="">
      <xdr:nvSpPr>
        <xdr:cNvPr id="109" name="フローチャート: 判断 108"/>
        <xdr:cNvSpPr/>
      </xdr:nvSpPr>
      <xdr:spPr>
        <a:xfrm>
          <a:off x="781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107950</xdr:rowOff>
    </xdr:from>
    <xdr:to>
      <xdr:col>55</xdr:col>
      <xdr:colOff>50800</xdr:colOff>
      <xdr:row>38</xdr:row>
      <xdr:rowOff>38100</xdr:rowOff>
    </xdr:to>
    <xdr:sp macro="" textlink="">
      <xdr:nvSpPr>
        <xdr:cNvPr id="115" name="楕円 114"/>
        <xdr:cNvSpPr/>
      </xdr:nvSpPr>
      <xdr:spPr>
        <a:xfrm>
          <a:off x="104267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130827</xdr:rowOff>
    </xdr:from>
    <xdr:ext cx="469744" cy="259045"/>
    <xdr:sp macro="" textlink="">
      <xdr:nvSpPr>
        <xdr:cNvPr id="116" name="【図書館】&#10;一人当たり面積該当値テキスト"/>
        <xdr:cNvSpPr txBox="1"/>
      </xdr:nvSpPr>
      <xdr:spPr>
        <a:xfrm>
          <a:off x="10515600" y="630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118127</xdr:rowOff>
    </xdr:from>
    <xdr:ext cx="469744" cy="259045"/>
    <xdr:sp macro="" textlink="">
      <xdr:nvSpPr>
        <xdr:cNvPr id="117"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18" name="n_2aveValue【図書館】&#10;一人当たり面積"/>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19" name="n_3aveValue【図書館】&#10;一人当たり面積"/>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1" name="直線コネクタ 13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2" name="テキスト ボックス 13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3" name="直線コネクタ 13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4" name="テキスト ボックス 13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5" name="直線コネクタ 13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6" name="テキスト ボックス 13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7" name="直線コネクタ 13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8" name="テキスト ボックス 13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144018</xdr:rowOff>
    </xdr:from>
    <xdr:to>
      <xdr:col>24</xdr:col>
      <xdr:colOff>62865</xdr:colOff>
      <xdr:row>63</xdr:row>
      <xdr:rowOff>93726</xdr:rowOff>
    </xdr:to>
    <xdr:cxnSp macro="">
      <xdr:nvCxnSpPr>
        <xdr:cNvPr id="142" name="直線コネクタ 141"/>
        <xdr:cNvCxnSpPr/>
      </xdr:nvCxnSpPr>
      <xdr:spPr>
        <a:xfrm flipV="1">
          <a:off x="4634865" y="9573768"/>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97553</xdr:rowOff>
    </xdr:from>
    <xdr:ext cx="405111" cy="259045"/>
    <xdr:sp macro="" textlink="">
      <xdr:nvSpPr>
        <xdr:cNvPr id="143" name="【体育館・プール】&#10;有形固定資産減価償却率最小値テキスト"/>
        <xdr:cNvSpPr txBox="1"/>
      </xdr:nvSpPr>
      <xdr:spPr>
        <a:xfrm>
          <a:off x="46736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93726</xdr:rowOff>
    </xdr:from>
    <xdr:to>
      <xdr:col>24</xdr:col>
      <xdr:colOff>152400</xdr:colOff>
      <xdr:row>63</xdr:row>
      <xdr:rowOff>93726</xdr:rowOff>
    </xdr:to>
    <xdr:cxnSp macro="">
      <xdr:nvCxnSpPr>
        <xdr:cNvPr id="144" name="直線コネクタ 143"/>
        <xdr:cNvCxnSpPr/>
      </xdr:nvCxnSpPr>
      <xdr:spPr>
        <a:xfrm>
          <a:off x="4546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90695</xdr:rowOff>
    </xdr:from>
    <xdr:ext cx="405111" cy="259045"/>
    <xdr:sp macro="" textlink="">
      <xdr:nvSpPr>
        <xdr:cNvPr id="145" name="【体育館・プール】&#10;有形固定資産減価償却率最大値テキスト"/>
        <xdr:cNvSpPr txBox="1"/>
      </xdr:nvSpPr>
      <xdr:spPr>
        <a:xfrm>
          <a:off x="4673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144018</xdr:rowOff>
    </xdr:from>
    <xdr:to>
      <xdr:col>24</xdr:col>
      <xdr:colOff>152400</xdr:colOff>
      <xdr:row>55</xdr:row>
      <xdr:rowOff>144018</xdr:rowOff>
    </xdr:to>
    <xdr:cxnSp macro="">
      <xdr:nvCxnSpPr>
        <xdr:cNvPr id="146" name="直線コネクタ 145"/>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62501</xdr:rowOff>
    </xdr:from>
    <xdr:ext cx="405111" cy="259045"/>
    <xdr:sp macro="" textlink="">
      <xdr:nvSpPr>
        <xdr:cNvPr id="147" name="【体育館・プール】&#10;有形固定資産減価償却率平均値テキスト"/>
        <xdr:cNvSpPr txBox="1"/>
      </xdr:nvSpPr>
      <xdr:spPr>
        <a:xfrm>
          <a:off x="4673600" y="1017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84074</xdr:rowOff>
    </xdr:from>
    <xdr:to>
      <xdr:col>24</xdr:col>
      <xdr:colOff>114300</xdr:colOff>
      <xdr:row>60</xdr:row>
      <xdr:rowOff>14224</xdr:rowOff>
    </xdr:to>
    <xdr:sp macro="" textlink="">
      <xdr:nvSpPr>
        <xdr:cNvPr id="148" name="フローチャート: 判断 147"/>
        <xdr:cNvSpPr/>
      </xdr:nvSpPr>
      <xdr:spPr>
        <a:xfrm>
          <a:off x="4584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49" name="フローチャート: 判断 148"/>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118364</xdr:rowOff>
    </xdr:from>
    <xdr:to>
      <xdr:col>15</xdr:col>
      <xdr:colOff>101600</xdr:colOff>
      <xdr:row>60</xdr:row>
      <xdr:rowOff>48514</xdr:rowOff>
    </xdr:to>
    <xdr:sp macro="" textlink="">
      <xdr:nvSpPr>
        <xdr:cNvPr id="150" name="フローチャート: 判断 149"/>
        <xdr:cNvSpPr/>
      </xdr:nvSpPr>
      <xdr:spPr>
        <a:xfrm>
          <a:off x="2857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72644</xdr:rowOff>
    </xdr:from>
    <xdr:to>
      <xdr:col>10</xdr:col>
      <xdr:colOff>165100</xdr:colOff>
      <xdr:row>60</xdr:row>
      <xdr:rowOff>2794</xdr:rowOff>
    </xdr:to>
    <xdr:sp macro="" textlink="">
      <xdr:nvSpPr>
        <xdr:cNvPr id="151" name="フローチャート: 判断 150"/>
        <xdr:cNvSpPr/>
      </xdr:nvSpPr>
      <xdr:spPr>
        <a:xfrm>
          <a:off x="1968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31496</xdr:rowOff>
    </xdr:from>
    <xdr:to>
      <xdr:col>24</xdr:col>
      <xdr:colOff>114300</xdr:colOff>
      <xdr:row>57</xdr:row>
      <xdr:rowOff>133096</xdr:rowOff>
    </xdr:to>
    <xdr:sp macro="" textlink="">
      <xdr:nvSpPr>
        <xdr:cNvPr id="157" name="楕円 156"/>
        <xdr:cNvSpPr/>
      </xdr:nvSpPr>
      <xdr:spPr>
        <a:xfrm>
          <a:off x="4584700" y="980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54373</xdr:rowOff>
    </xdr:from>
    <xdr:ext cx="405111" cy="259045"/>
    <xdr:sp macro="" textlink="">
      <xdr:nvSpPr>
        <xdr:cNvPr id="158" name="【体育館・プール】&#10;有形固定資産減価償却率該当値テキスト"/>
        <xdr:cNvSpPr txBox="1"/>
      </xdr:nvSpPr>
      <xdr:spPr>
        <a:xfrm>
          <a:off x="4673600" y="965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67327</xdr:rowOff>
    </xdr:from>
    <xdr:ext cx="405111" cy="259045"/>
    <xdr:sp macro="" textlink="">
      <xdr:nvSpPr>
        <xdr:cNvPr id="159"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65041</xdr:rowOff>
    </xdr:from>
    <xdr:ext cx="405111" cy="259045"/>
    <xdr:sp macro="" textlink="">
      <xdr:nvSpPr>
        <xdr:cNvPr id="160" name="n_2aveValue【体育館・プール】&#10;有形固定資産減価償却率"/>
        <xdr:cNvSpPr txBox="1"/>
      </xdr:nvSpPr>
      <xdr:spPr>
        <a:xfrm>
          <a:off x="2705744" y="1000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19321</xdr:rowOff>
    </xdr:from>
    <xdr:ext cx="405111" cy="259045"/>
    <xdr:sp macro="" textlink="">
      <xdr:nvSpPr>
        <xdr:cNvPr id="161" name="n_3aveValue【体育館・プール】&#10;有形固定資産減価償却率"/>
        <xdr:cNvSpPr txBox="1"/>
      </xdr:nvSpPr>
      <xdr:spPr>
        <a:xfrm>
          <a:off x="1816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2" name="直線コネクタ 17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3" name="テキスト ボックス 17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4" name="直線コネクタ 17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5" name="テキスト ボックス 17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6" name="直線コネクタ 17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7" name="テキスト ボックス 17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8" name="直線コネクタ 17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9" name="テキスト ボックス 17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0" name="直線コネクタ 17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1" name="テキスト ボックス 18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3" name="テキスト ボックス 18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100330</xdr:rowOff>
    </xdr:from>
    <xdr:to>
      <xdr:col>54</xdr:col>
      <xdr:colOff>189865</xdr:colOff>
      <xdr:row>64</xdr:row>
      <xdr:rowOff>33020</xdr:rowOff>
    </xdr:to>
    <xdr:cxnSp macro="">
      <xdr:nvCxnSpPr>
        <xdr:cNvPr id="185" name="直線コネクタ 184"/>
        <xdr:cNvCxnSpPr/>
      </xdr:nvCxnSpPr>
      <xdr:spPr>
        <a:xfrm flipV="1">
          <a:off x="10476865" y="9701530"/>
          <a:ext cx="0" cy="13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36847</xdr:rowOff>
    </xdr:from>
    <xdr:ext cx="469744" cy="259045"/>
    <xdr:sp macro="" textlink="">
      <xdr:nvSpPr>
        <xdr:cNvPr id="186" name="【体育館・プール】&#10;一人当たり面積最小値テキスト"/>
        <xdr:cNvSpPr txBox="1"/>
      </xdr:nvSpPr>
      <xdr:spPr>
        <a:xfrm>
          <a:off x="10515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33020</xdr:rowOff>
    </xdr:from>
    <xdr:to>
      <xdr:col>55</xdr:col>
      <xdr:colOff>88900</xdr:colOff>
      <xdr:row>64</xdr:row>
      <xdr:rowOff>33020</xdr:rowOff>
    </xdr:to>
    <xdr:cxnSp macro="">
      <xdr:nvCxnSpPr>
        <xdr:cNvPr id="187" name="直線コネクタ 186"/>
        <xdr:cNvCxnSpPr/>
      </xdr:nvCxnSpPr>
      <xdr:spPr>
        <a:xfrm>
          <a:off x="10388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47007</xdr:rowOff>
    </xdr:from>
    <xdr:ext cx="469744" cy="259045"/>
    <xdr:sp macro="" textlink="">
      <xdr:nvSpPr>
        <xdr:cNvPr id="188" name="【体育館・プール】&#10;一人当たり面積最大値テキスト"/>
        <xdr:cNvSpPr txBox="1"/>
      </xdr:nvSpPr>
      <xdr:spPr>
        <a:xfrm>
          <a:off x="10515600" y="947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100330</xdr:rowOff>
    </xdr:from>
    <xdr:to>
      <xdr:col>55</xdr:col>
      <xdr:colOff>88900</xdr:colOff>
      <xdr:row>56</xdr:row>
      <xdr:rowOff>100330</xdr:rowOff>
    </xdr:to>
    <xdr:cxnSp macro="">
      <xdr:nvCxnSpPr>
        <xdr:cNvPr id="189" name="直線コネクタ 188"/>
        <xdr:cNvCxnSpPr/>
      </xdr:nvCxnSpPr>
      <xdr:spPr>
        <a:xfrm>
          <a:off x="10388600" y="970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58437</xdr:rowOff>
    </xdr:from>
    <xdr:ext cx="469744" cy="259045"/>
    <xdr:sp macro="" textlink="">
      <xdr:nvSpPr>
        <xdr:cNvPr id="190" name="【体育館・プール】&#10;一人当たり面積平均値テキスト"/>
        <xdr:cNvSpPr txBox="1"/>
      </xdr:nvSpPr>
      <xdr:spPr>
        <a:xfrm>
          <a:off x="10515600" y="10688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191" name="フローチャート: 判断 190"/>
        <xdr:cNvSpPr/>
      </xdr:nvSpPr>
      <xdr:spPr>
        <a:xfrm>
          <a:off x="10426700" y="108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34290</xdr:rowOff>
    </xdr:from>
    <xdr:to>
      <xdr:col>50</xdr:col>
      <xdr:colOff>165100</xdr:colOff>
      <xdr:row>63</xdr:row>
      <xdr:rowOff>135890</xdr:rowOff>
    </xdr:to>
    <xdr:sp macro="" textlink="">
      <xdr:nvSpPr>
        <xdr:cNvPr id="192" name="フローチャート: 判断 191"/>
        <xdr:cNvSpPr/>
      </xdr:nvSpPr>
      <xdr:spPr>
        <a:xfrm>
          <a:off x="95885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68580</xdr:rowOff>
    </xdr:from>
    <xdr:to>
      <xdr:col>46</xdr:col>
      <xdr:colOff>38100</xdr:colOff>
      <xdr:row>63</xdr:row>
      <xdr:rowOff>170180</xdr:rowOff>
    </xdr:to>
    <xdr:sp macro="" textlink="">
      <xdr:nvSpPr>
        <xdr:cNvPr id="193" name="フローチャート: 判断 192"/>
        <xdr:cNvSpPr/>
      </xdr:nvSpPr>
      <xdr:spPr>
        <a:xfrm>
          <a:off x="8699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87630</xdr:rowOff>
    </xdr:from>
    <xdr:to>
      <xdr:col>41</xdr:col>
      <xdr:colOff>101600</xdr:colOff>
      <xdr:row>64</xdr:row>
      <xdr:rowOff>17780</xdr:rowOff>
    </xdr:to>
    <xdr:sp macro="" textlink="">
      <xdr:nvSpPr>
        <xdr:cNvPr id="194" name="フローチャート: 判断 193"/>
        <xdr:cNvSpPr/>
      </xdr:nvSpPr>
      <xdr:spPr>
        <a:xfrm>
          <a:off x="78105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93980</xdr:rowOff>
    </xdr:from>
    <xdr:to>
      <xdr:col>55</xdr:col>
      <xdr:colOff>50800</xdr:colOff>
      <xdr:row>64</xdr:row>
      <xdr:rowOff>24130</xdr:rowOff>
    </xdr:to>
    <xdr:sp macro="" textlink="">
      <xdr:nvSpPr>
        <xdr:cNvPr id="200" name="楕円 199"/>
        <xdr:cNvSpPr/>
      </xdr:nvSpPr>
      <xdr:spPr>
        <a:xfrm>
          <a:off x="104267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13987</xdr:rowOff>
    </xdr:from>
    <xdr:ext cx="469744" cy="259045"/>
    <xdr:sp macro="" textlink="">
      <xdr:nvSpPr>
        <xdr:cNvPr id="201" name="【体育館・プール】&#10;一人当たり面積該当値テキスト"/>
        <xdr:cNvSpPr txBox="1"/>
      </xdr:nvSpPr>
      <xdr:spPr>
        <a:xfrm>
          <a:off x="10515600" y="1081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152417</xdr:rowOff>
    </xdr:from>
    <xdr:ext cx="469744" cy="259045"/>
    <xdr:sp macro="" textlink="">
      <xdr:nvSpPr>
        <xdr:cNvPr id="202" name="n_1aveValue【体育館・プール】&#10;一人当たり面積"/>
        <xdr:cNvSpPr txBox="1"/>
      </xdr:nvSpPr>
      <xdr:spPr>
        <a:xfrm>
          <a:off x="9391727"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15257</xdr:rowOff>
    </xdr:from>
    <xdr:ext cx="469744" cy="259045"/>
    <xdr:sp macro="" textlink="">
      <xdr:nvSpPr>
        <xdr:cNvPr id="203" name="n_2aveValue【体育館・プール】&#10;一人当たり面積"/>
        <xdr:cNvSpPr txBox="1"/>
      </xdr:nvSpPr>
      <xdr:spPr>
        <a:xfrm>
          <a:off x="8515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34307</xdr:rowOff>
    </xdr:from>
    <xdr:ext cx="469744" cy="259045"/>
    <xdr:sp macro="" textlink="">
      <xdr:nvSpPr>
        <xdr:cNvPr id="204" name="n_3aveValue【体育館・プール】&#10;一人当たり面積"/>
        <xdr:cNvSpPr txBox="1"/>
      </xdr:nvSpPr>
      <xdr:spPr>
        <a:xfrm>
          <a:off x="7626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5" name="正方形/長方形 20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6" name="正方形/長方形 20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7" name="正方形/長方形 20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8" name="正方形/長方形 20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9" name="正方形/長方形 20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0" name="正方形/長方形 20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1" name="正方形/長方形 21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2" name="正方形/長方形 21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3" name="テキスト ボックス 21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4" name="直線コネクタ 21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5" name="テキスト ボックス 21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6" name="直線コネクタ 21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7" name="テキスト ボックス 21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8" name="直線コネクタ 21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9" name="テキスト ボックス 21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0" name="直線コネクタ 21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1" name="テキスト ボックス 22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2" name="直線コネクタ 22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3" name="テキスト ボックス 22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4" name="直線コネクタ 22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5" name="テキスト ボックス 22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22861</xdr:rowOff>
    </xdr:to>
    <xdr:cxnSp macro="">
      <xdr:nvCxnSpPr>
        <xdr:cNvPr id="229" name="直線コネクタ 228"/>
        <xdr:cNvCxnSpPr/>
      </xdr:nvCxnSpPr>
      <xdr:spPr>
        <a:xfrm flipV="1">
          <a:off x="4634865" y="13584555"/>
          <a:ext cx="0" cy="101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30"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31" name="直線コネクタ 230"/>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32" name="【福祉施設】&#10;有形固定資産減価償却率最大値テキスト"/>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33" name="直線コネクタ 232"/>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34" name="【福祉施設】&#10;有形固定資産減価償却率平均値テキスト"/>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35" name="フローチャート: 判断 234"/>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636</xdr:rowOff>
    </xdr:from>
    <xdr:to>
      <xdr:col>20</xdr:col>
      <xdr:colOff>38100</xdr:colOff>
      <xdr:row>83</xdr:row>
      <xdr:rowOff>102236</xdr:rowOff>
    </xdr:to>
    <xdr:sp macro="" textlink="">
      <xdr:nvSpPr>
        <xdr:cNvPr id="236" name="フローチャート: 判断 235"/>
        <xdr:cNvSpPr/>
      </xdr:nvSpPr>
      <xdr:spPr>
        <a:xfrm>
          <a:off x="37465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2539</xdr:rowOff>
    </xdr:from>
    <xdr:to>
      <xdr:col>15</xdr:col>
      <xdr:colOff>101600</xdr:colOff>
      <xdr:row>83</xdr:row>
      <xdr:rowOff>104139</xdr:rowOff>
    </xdr:to>
    <xdr:sp macro="" textlink="">
      <xdr:nvSpPr>
        <xdr:cNvPr id="237" name="フローチャート: 判断 236"/>
        <xdr:cNvSpPr/>
      </xdr:nvSpPr>
      <xdr:spPr>
        <a:xfrm>
          <a:off x="2857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38" name="フローチャート: 判断 237"/>
        <xdr:cNvSpPr/>
      </xdr:nvSpPr>
      <xdr:spPr>
        <a:xfrm>
          <a:off x="1968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9" name="テキスト ボックス 23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0" name="テキスト ボックス 23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1" name="テキスト ボックス 24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2" name="テキスト ボックス 24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3" name="テキスト ボックス 24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59689</xdr:rowOff>
    </xdr:from>
    <xdr:to>
      <xdr:col>24</xdr:col>
      <xdr:colOff>114300</xdr:colOff>
      <xdr:row>81</xdr:row>
      <xdr:rowOff>161289</xdr:rowOff>
    </xdr:to>
    <xdr:sp macro="" textlink="">
      <xdr:nvSpPr>
        <xdr:cNvPr id="244" name="楕円 243"/>
        <xdr:cNvSpPr/>
      </xdr:nvSpPr>
      <xdr:spPr>
        <a:xfrm>
          <a:off x="45847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82566</xdr:rowOff>
    </xdr:from>
    <xdr:ext cx="405111" cy="259045"/>
    <xdr:sp macro="" textlink="">
      <xdr:nvSpPr>
        <xdr:cNvPr id="245" name="【福祉施設】&#10;有形固定資産減価償却率該当値テキスト"/>
        <xdr:cNvSpPr txBox="1"/>
      </xdr:nvSpPr>
      <xdr:spPr>
        <a:xfrm>
          <a:off x="4673600"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118763</xdr:rowOff>
    </xdr:from>
    <xdr:ext cx="405111" cy="259045"/>
    <xdr:sp macro="" textlink="">
      <xdr:nvSpPr>
        <xdr:cNvPr id="246" name="n_1aveValue【福祉施設】&#10;有形固定資産減価償却率"/>
        <xdr:cNvSpPr txBox="1"/>
      </xdr:nvSpPr>
      <xdr:spPr>
        <a:xfrm>
          <a:off x="3582044" y="14006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120666</xdr:rowOff>
    </xdr:from>
    <xdr:ext cx="405111" cy="259045"/>
    <xdr:sp macro="" textlink="">
      <xdr:nvSpPr>
        <xdr:cNvPr id="247" name="n_2aveValue【福祉施設】&#10;有形固定資産減価償却率"/>
        <xdr:cNvSpPr txBox="1"/>
      </xdr:nvSpPr>
      <xdr:spPr>
        <a:xfrm>
          <a:off x="2705744" y="140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137813</xdr:rowOff>
    </xdr:from>
    <xdr:ext cx="405111" cy="259045"/>
    <xdr:sp macro="" textlink="">
      <xdr:nvSpPr>
        <xdr:cNvPr id="248" name="n_3aveValue【福祉施設】&#10;有形固定資産減価償却率"/>
        <xdr:cNvSpPr txBox="1"/>
      </xdr:nvSpPr>
      <xdr:spPr>
        <a:xfrm>
          <a:off x="1816744" y="1402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9" name="正方形/長方形 24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0" name="正方形/長方形 24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1" name="正方形/長方形 25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2" name="正方形/長方形 25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3" name="正方形/長方形 25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4" name="正方形/長方形 25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5" name="正方形/長方形 25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6" name="正方形/長方形 25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7" name="テキスト ボックス 25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8" name="直線コネクタ 25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9" name="直線コネクタ 25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0" name="テキスト ボックス 25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1" name="直線コネクタ 26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2" name="テキスト ボックス 26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3" name="直線コネクタ 26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4" name="テキスト ボックス 26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5" name="直線コネクタ 26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6" name="テキスト ボックス 26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7" name="直線コネクタ 26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8" name="テキスト ボックス 26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9" name="直線コネクタ 26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0" name="テキスト ボックス 26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0</xdr:rowOff>
    </xdr:from>
    <xdr:to>
      <xdr:col>54</xdr:col>
      <xdr:colOff>189865</xdr:colOff>
      <xdr:row>86</xdr:row>
      <xdr:rowOff>76200</xdr:rowOff>
    </xdr:to>
    <xdr:cxnSp macro="">
      <xdr:nvCxnSpPr>
        <xdr:cNvPr id="272" name="直線コネクタ 271"/>
        <xdr:cNvCxnSpPr/>
      </xdr:nvCxnSpPr>
      <xdr:spPr>
        <a:xfrm flipV="1">
          <a:off x="10476865"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273" name="【福祉施設】&#10;一人当たり面積最小値テキスト"/>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274" name="直線コネクタ 273"/>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118127</xdr:rowOff>
    </xdr:from>
    <xdr:ext cx="469744" cy="259045"/>
    <xdr:sp macro="" textlink="">
      <xdr:nvSpPr>
        <xdr:cNvPr id="275" name="【福祉施設】&#10;一人当たり面積最大値テキスト"/>
        <xdr:cNvSpPr txBox="1"/>
      </xdr:nvSpPr>
      <xdr:spPr>
        <a:xfrm>
          <a:off x="10515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276" name="直線コネクタ 275"/>
        <xdr:cNvCxnSpPr/>
      </xdr:nvCxnSpPr>
      <xdr:spPr>
        <a:xfrm>
          <a:off x="10388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277" name="【福祉施設】&#10;一人当たり面積平均値テキスト"/>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278" name="フローチャート: 判断 277"/>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166370</xdr:rowOff>
    </xdr:from>
    <xdr:to>
      <xdr:col>50</xdr:col>
      <xdr:colOff>165100</xdr:colOff>
      <xdr:row>84</xdr:row>
      <xdr:rowOff>96520</xdr:rowOff>
    </xdr:to>
    <xdr:sp macro="" textlink="">
      <xdr:nvSpPr>
        <xdr:cNvPr id="279" name="フローチャート: 判断 278"/>
        <xdr:cNvSpPr/>
      </xdr:nvSpPr>
      <xdr:spPr>
        <a:xfrm>
          <a:off x="9588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33020</xdr:rowOff>
    </xdr:from>
    <xdr:to>
      <xdr:col>46</xdr:col>
      <xdr:colOff>38100</xdr:colOff>
      <xdr:row>84</xdr:row>
      <xdr:rowOff>134620</xdr:rowOff>
    </xdr:to>
    <xdr:sp macro="" textlink="">
      <xdr:nvSpPr>
        <xdr:cNvPr id="280" name="フローチャート: 判断 279"/>
        <xdr:cNvSpPr/>
      </xdr:nvSpPr>
      <xdr:spPr>
        <a:xfrm>
          <a:off x="8699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55880</xdr:rowOff>
    </xdr:from>
    <xdr:to>
      <xdr:col>41</xdr:col>
      <xdr:colOff>101600</xdr:colOff>
      <xdr:row>84</xdr:row>
      <xdr:rowOff>157480</xdr:rowOff>
    </xdr:to>
    <xdr:sp macro="" textlink="">
      <xdr:nvSpPr>
        <xdr:cNvPr id="281" name="フローチャート: 判断 280"/>
        <xdr:cNvSpPr/>
      </xdr:nvSpPr>
      <xdr:spPr>
        <a:xfrm>
          <a:off x="7810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97789</xdr:rowOff>
    </xdr:from>
    <xdr:to>
      <xdr:col>55</xdr:col>
      <xdr:colOff>50800</xdr:colOff>
      <xdr:row>86</xdr:row>
      <xdr:rowOff>27939</xdr:rowOff>
    </xdr:to>
    <xdr:sp macro="" textlink="">
      <xdr:nvSpPr>
        <xdr:cNvPr id="287" name="楕円 286"/>
        <xdr:cNvSpPr/>
      </xdr:nvSpPr>
      <xdr:spPr>
        <a:xfrm>
          <a:off x="104267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12716</xdr:rowOff>
    </xdr:from>
    <xdr:ext cx="469744" cy="259045"/>
    <xdr:sp macro="" textlink="">
      <xdr:nvSpPr>
        <xdr:cNvPr id="288" name="【福祉施設】&#10;一人当たり面積該当値テキスト"/>
        <xdr:cNvSpPr txBox="1"/>
      </xdr:nvSpPr>
      <xdr:spPr>
        <a:xfrm>
          <a:off x="10515600" y="1458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113047</xdr:rowOff>
    </xdr:from>
    <xdr:ext cx="469744" cy="259045"/>
    <xdr:sp macro="" textlink="">
      <xdr:nvSpPr>
        <xdr:cNvPr id="289" name="n_1aveValue【福祉施設】&#10;一人当たり面積"/>
        <xdr:cNvSpPr txBox="1"/>
      </xdr:nvSpPr>
      <xdr:spPr>
        <a:xfrm>
          <a:off x="93917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151147</xdr:rowOff>
    </xdr:from>
    <xdr:ext cx="469744" cy="259045"/>
    <xdr:sp macro="" textlink="">
      <xdr:nvSpPr>
        <xdr:cNvPr id="290" name="n_2aveValue【福祉施設】&#10;一人当たり面積"/>
        <xdr:cNvSpPr txBox="1"/>
      </xdr:nvSpPr>
      <xdr:spPr>
        <a:xfrm>
          <a:off x="8515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2557</xdr:rowOff>
    </xdr:from>
    <xdr:ext cx="469744" cy="259045"/>
    <xdr:sp macro="" textlink="">
      <xdr:nvSpPr>
        <xdr:cNvPr id="291" name="n_3aveValue【福祉施設】&#10;一人当たり面積"/>
        <xdr:cNvSpPr txBox="1"/>
      </xdr:nvSpPr>
      <xdr:spPr>
        <a:xfrm>
          <a:off x="7626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正方形/長方形 29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0" name="テキスト ボックス 29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1" name="直線コネクタ 30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2" name="直線コネクタ 30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3" name="テキスト ボックス 302"/>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4" name="直線コネクタ 30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5" name="テキスト ボックス 30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06" name="直線コネクタ 30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07" name="テキスト ボックス 30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08" name="直線コネクタ 30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9" name="テキスト ボックス 30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0" name="直線コネクタ 30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1" name="テキスト ボックス 31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2" name="直線コネクタ 31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3" name="テキスト ボックス 312"/>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4" name="直線コネクタ 31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5" name="テキスト ボックス 31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169273</xdr:rowOff>
    </xdr:from>
    <xdr:to>
      <xdr:col>24</xdr:col>
      <xdr:colOff>62865</xdr:colOff>
      <xdr:row>108</xdr:row>
      <xdr:rowOff>10886</xdr:rowOff>
    </xdr:to>
    <xdr:cxnSp macro="">
      <xdr:nvCxnSpPr>
        <xdr:cNvPr id="317" name="直線コネクタ 316"/>
        <xdr:cNvCxnSpPr/>
      </xdr:nvCxnSpPr>
      <xdr:spPr>
        <a:xfrm flipV="1">
          <a:off x="4634865" y="17142823"/>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14713</xdr:rowOff>
    </xdr:from>
    <xdr:ext cx="405111" cy="259045"/>
    <xdr:sp macro="" textlink="">
      <xdr:nvSpPr>
        <xdr:cNvPr id="318" name="【市民会館】&#10;有形固定資産減価償却率最小値テキスト"/>
        <xdr:cNvSpPr txBox="1"/>
      </xdr:nvSpPr>
      <xdr:spPr>
        <a:xfrm>
          <a:off x="4673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10886</xdr:rowOff>
    </xdr:from>
    <xdr:to>
      <xdr:col>24</xdr:col>
      <xdr:colOff>152400</xdr:colOff>
      <xdr:row>108</xdr:row>
      <xdr:rowOff>10886</xdr:rowOff>
    </xdr:to>
    <xdr:cxnSp macro="">
      <xdr:nvCxnSpPr>
        <xdr:cNvPr id="319" name="直線コネクタ 318"/>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115950</xdr:rowOff>
    </xdr:from>
    <xdr:ext cx="405111" cy="259045"/>
    <xdr:sp macro="" textlink="">
      <xdr:nvSpPr>
        <xdr:cNvPr id="320" name="【市民会館】&#10;有形固定資産減価償却率最大値テキスト"/>
        <xdr:cNvSpPr txBox="1"/>
      </xdr:nvSpPr>
      <xdr:spPr>
        <a:xfrm>
          <a:off x="46736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169273</xdr:rowOff>
    </xdr:from>
    <xdr:to>
      <xdr:col>24</xdr:col>
      <xdr:colOff>152400</xdr:colOff>
      <xdr:row>99</xdr:row>
      <xdr:rowOff>169273</xdr:rowOff>
    </xdr:to>
    <xdr:cxnSp macro="">
      <xdr:nvCxnSpPr>
        <xdr:cNvPr id="321" name="直線コネクタ 320"/>
        <xdr:cNvCxnSpPr/>
      </xdr:nvCxnSpPr>
      <xdr:spPr>
        <a:xfrm>
          <a:off x="4546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322" name="【市民会館】&#10;有形固定資産減価償却率平均値テキスト"/>
        <xdr:cNvSpPr txBox="1"/>
      </xdr:nvSpPr>
      <xdr:spPr>
        <a:xfrm>
          <a:off x="4673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23" name="フローチャート: 判断 322"/>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324" name="フローチャート: 判断 323"/>
        <xdr:cNvSpPr/>
      </xdr:nvSpPr>
      <xdr:spPr>
        <a:xfrm>
          <a:off x="3746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25" name="フローチャート: 判断 324"/>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326" name="フローチャート: 判断 325"/>
        <xdr:cNvSpPr/>
      </xdr:nvSpPr>
      <xdr:spPr>
        <a:xfrm>
          <a:off x="19685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7" name="テキスト ボックス 32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8" name="テキスト ボックス 32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9" name="テキスト ボックス 32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0" name="テキスト ボックス 32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1" name="テキスト ボックス 33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56424</xdr:rowOff>
    </xdr:from>
    <xdr:to>
      <xdr:col>24</xdr:col>
      <xdr:colOff>114300</xdr:colOff>
      <xdr:row>103</xdr:row>
      <xdr:rowOff>158024</xdr:rowOff>
    </xdr:to>
    <xdr:sp macro="" textlink="">
      <xdr:nvSpPr>
        <xdr:cNvPr id="332" name="楕円 331"/>
        <xdr:cNvSpPr/>
      </xdr:nvSpPr>
      <xdr:spPr>
        <a:xfrm>
          <a:off x="45847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79301</xdr:rowOff>
    </xdr:from>
    <xdr:ext cx="405111" cy="259045"/>
    <xdr:sp macro="" textlink="">
      <xdr:nvSpPr>
        <xdr:cNvPr id="333" name="【市民会館】&#10;有形固定資産減価償却率該当値テキスト"/>
        <xdr:cNvSpPr txBox="1"/>
      </xdr:nvSpPr>
      <xdr:spPr>
        <a:xfrm>
          <a:off x="4673600" y="1756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141895</xdr:rowOff>
    </xdr:from>
    <xdr:ext cx="405111" cy="259045"/>
    <xdr:sp macro="" textlink="">
      <xdr:nvSpPr>
        <xdr:cNvPr id="334" name="n_1aveValue【市民会館】&#10;有形固定資産減価償却率"/>
        <xdr:cNvSpPr txBox="1"/>
      </xdr:nvSpPr>
      <xdr:spPr>
        <a:xfrm>
          <a:off x="35820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1469</xdr:rowOff>
    </xdr:from>
    <xdr:ext cx="405111" cy="259045"/>
    <xdr:sp macro="" textlink="">
      <xdr:nvSpPr>
        <xdr:cNvPr id="335" name="n_2aveValue【市民会館】&#10;有形固定資産減価償却率"/>
        <xdr:cNvSpPr txBox="1"/>
      </xdr:nvSpPr>
      <xdr:spPr>
        <a:xfrm>
          <a:off x="2705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107604</xdr:rowOff>
    </xdr:from>
    <xdr:ext cx="405111" cy="259045"/>
    <xdr:sp macro="" textlink="">
      <xdr:nvSpPr>
        <xdr:cNvPr id="336" name="n_3aveValue【市民会館】&#10;有形固定資産減価償却率"/>
        <xdr:cNvSpPr txBox="1"/>
      </xdr:nvSpPr>
      <xdr:spPr>
        <a:xfrm>
          <a:off x="18167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47" name="直線コネクタ 346"/>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48" name="テキスト ボックス 347"/>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9" name="直線コネクタ 34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0" name="テキスト ボックス 34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51" name="直線コネクタ 350"/>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52" name="テキスト ボックス 351"/>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3" name="直線コネクタ 3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4" name="テキスト ボックス 35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127636</xdr:rowOff>
    </xdr:from>
    <xdr:to>
      <xdr:col>54</xdr:col>
      <xdr:colOff>189865</xdr:colOff>
      <xdr:row>107</xdr:row>
      <xdr:rowOff>104775</xdr:rowOff>
    </xdr:to>
    <xdr:cxnSp macro="">
      <xdr:nvCxnSpPr>
        <xdr:cNvPr id="356" name="直線コネクタ 355"/>
        <xdr:cNvCxnSpPr/>
      </xdr:nvCxnSpPr>
      <xdr:spPr>
        <a:xfrm flipV="1">
          <a:off x="10476865" y="1727263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357"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358" name="直線コネクタ 357"/>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74313</xdr:rowOff>
    </xdr:from>
    <xdr:ext cx="469744" cy="259045"/>
    <xdr:sp macro="" textlink="">
      <xdr:nvSpPr>
        <xdr:cNvPr id="359" name="【市民会館】&#10;一人当たり面積最大値テキスト"/>
        <xdr:cNvSpPr txBox="1"/>
      </xdr:nvSpPr>
      <xdr:spPr>
        <a:xfrm>
          <a:off x="10515600" y="1704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127636</xdr:rowOff>
    </xdr:from>
    <xdr:to>
      <xdr:col>55</xdr:col>
      <xdr:colOff>88900</xdr:colOff>
      <xdr:row>100</xdr:row>
      <xdr:rowOff>127636</xdr:rowOff>
    </xdr:to>
    <xdr:cxnSp macro="">
      <xdr:nvCxnSpPr>
        <xdr:cNvPr id="360" name="直線コネクタ 359"/>
        <xdr:cNvCxnSpPr/>
      </xdr:nvCxnSpPr>
      <xdr:spPr>
        <a:xfrm>
          <a:off x="10388600" y="1727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361" name="【市民会館】&#10;一人当たり面積平均値テキスト"/>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362" name="フローチャート: 判断 361"/>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363" name="フローチャート: 判断 362"/>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364" name="フローチャート: 判断 363"/>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365" name="フローチャート: 判断 364"/>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6" name="テキスト ボックス 3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7" name="テキスト ボックス 3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8" name="テキスト ボックス 3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9" name="テキスト ボックス 3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0" name="テキスト ボックス 3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156845</xdr:rowOff>
    </xdr:from>
    <xdr:to>
      <xdr:col>55</xdr:col>
      <xdr:colOff>50800</xdr:colOff>
      <xdr:row>106</xdr:row>
      <xdr:rowOff>86995</xdr:rowOff>
    </xdr:to>
    <xdr:sp macro="" textlink="">
      <xdr:nvSpPr>
        <xdr:cNvPr id="371" name="楕円 370"/>
        <xdr:cNvSpPr/>
      </xdr:nvSpPr>
      <xdr:spPr>
        <a:xfrm>
          <a:off x="1042670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135272</xdr:rowOff>
    </xdr:from>
    <xdr:ext cx="469744" cy="259045"/>
    <xdr:sp macro="" textlink="">
      <xdr:nvSpPr>
        <xdr:cNvPr id="372" name="【市民会館】&#10;一人当たり面積該当値テキスト"/>
        <xdr:cNvSpPr txBox="1"/>
      </xdr:nvSpPr>
      <xdr:spPr>
        <a:xfrm>
          <a:off x="10515600" y="181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126382</xdr:rowOff>
    </xdr:from>
    <xdr:ext cx="469744" cy="259045"/>
    <xdr:sp macro="" textlink="">
      <xdr:nvSpPr>
        <xdr:cNvPr id="373" name="n_1aveValue【市民会館】&#10;一人当たり面積"/>
        <xdr:cNvSpPr txBox="1"/>
      </xdr:nvSpPr>
      <xdr:spPr>
        <a:xfrm>
          <a:off x="93917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374" name="n_2aveValue【市民会館】&#10;一人当たり面積"/>
        <xdr:cNvSpPr txBox="1"/>
      </xdr:nvSpPr>
      <xdr:spPr>
        <a:xfrm>
          <a:off x="8515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375" name="n_3aveValue【市民会館】&#10;一人当たり面積"/>
        <xdr:cNvSpPr txBox="1"/>
      </xdr:nvSpPr>
      <xdr:spPr>
        <a:xfrm>
          <a:off x="7626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86" name="テキスト ボックス 38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7" name="直線コネクタ 38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88" name="テキスト ボックス 38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9" name="直線コネクタ 38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0" name="テキスト ボックス 38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1" name="直線コネクタ 39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2" name="テキスト ボックス 39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3" name="直線コネクタ 39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4" name="テキスト ボックス 39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5" name="直線コネクタ 39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96" name="テキスト ボックス 39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7" name="直線コネクタ 3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8" name="テキスト ボックス 39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41</xdr:row>
      <xdr:rowOff>87630</xdr:rowOff>
    </xdr:to>
    <xdr:cxnSp macro="">
      <xdr:nvCxnSpPr>
        <xdr:cNvPr id="400" name="直線コネクタ 399"/>
        <xdr:cNvCxnSpPr/>
      </xdr:nvCxnSpPr>
      <xdr:spPr>
        <a:xfrm flipV="1">
          <a:off x="16318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01"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02" name="直線コネクタ 401"/>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03"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04" name="直線コネクタ 403"/>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53357</xdr:rowOff>
    </xdr:from>
    <xdr:ext cx="405111" cy="259045"/>
    <xdr:sp macro="" textlink="">
      <xdr:nvSpPr>
        <xdr:cNvPr id="405" name="【一般廃棄物処理施設】&#10;有形固定資産減価償却率平均値テキスト"/>
        <xdr:cNvSpPr txBox="1"/>
      </xdr:nvSpPr>
      <xdr:spPr>
        <a:xfrm>
          <a:off x="16357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06" name="フローチャート: 判断 405"/>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07" name="フローチャート: 判断 406"/>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08" name="フローチャート: 判断 407"/>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97790</xdr:rowOff>
    </xdr:from>
    <xdr:to>
      <xdr:col>72</xdr:col>
      <xdr:colOff>38100</xdr:colOff>
      <xdr:row>38</xdr:row>
      <xdr:rowOff>27940</xdr:rowOff>
    </xdr:to>
    <xdr:sp macro="" textlink="">
      <xdr:nvSpPr>
        <xdr:cNvPr id="409" name="フローチャート: 判断 408"/>
        <xdr:cNvSpPr/>
      </xdr:nvSpPr>
      <xdr:spPr>
        <a:xfrm>
          <a:off x="13652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0" name="テキスト ボックス 4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1" name="テキスト ボックス 4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2" name="テキスト ボックス 4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3" name="テキスト ボックス 4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4" name="テキスト ボックス 4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xdr:rowOff>
    </xdr:from>
    <xdr:to>
      <xdr:col>85</xdr:col>
      <xdr:colOff>177800</xdr:colOff>
      <xdr:row>37</xdr:row>
      <xdr:rowOff>102235</xdr:rowOff>
    </xdr:to>
    <xdr:sp macro="" textlink="">
      <xdr:nvSpPr>
        <xdr:cNvPr id="415" name="楕円 414"/>
        <xdr:cNvSpPr/>
      </xdr:nvSpPr>
      <xdr:spPr>
        <a:xfrm>
          <a:off x="162687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23512</xdr:rowOff>
    </xdr:from>
    <xdr:ext cx="405111" cy="259045"/>
    <xdr:sp macro="" textlink="">
      <xdr:nvSpPr>
        <xdr:cNvPr id="416" name="【一般廃棄物処理施設】&#10;有形固定資産減価償却率該当値テキスト"/>
        <xdr:cNvSpPr txBox="1"/>
      </xdr:nvSpPr>
      <xdr:spPr>
        <a:xfrm>
          <a:off x="16357600"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31132</xdr:rowOff>
    </xdr:from>
    <xdr:ext cx="405111" cy="259045"/>
    <xdr:sp macro="" textlink="">
      <xdr:nvSpPr>
        <xdr:cNvPr id="417" name="n_1aveValue【一般廃棄物処理施設】&#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418" name="n_2aveValue【一般廃棄物処理施設】&#10;有形固定資産減価償却率"/>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44467</xdr:rowOff>
    </xdr:from>
    <xdr:ext cx="405111" cy="259045"/>
    <xdr:sp macro="" textlink="">
      <xdr:nvSpPr>
        <xdr:cNvPr id="419" name="n_3aveValue【一般廃棄物処理施設】&#10;有形固定資産減価償却率"/>
        <xdr:cNvSpPr txBox="1"/>
      </xdr:nvSpPr>
      <xdr:spPr>
        <a:xfrm>
          <a:off x="13500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0" name="直線コネクタ 42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31" name="テキスト ボックス 43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2" name="直線コネクタ 43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33" name="テキスト ボックス 432"/>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4" name="直線コネクタ 43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35" name="テキスト ボックス 434"/>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6" name="直線コネクタ 43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37" name="テキスト ボックス 436"/>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8" name="直線コネクタ 43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39" name="テキスト ボックス 438"/>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0" name="直線コネクタ 43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41" name="テキスト ボックス 440"/>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2" name="直線コネクタ 4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3" name="テキスト ボックス 44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147959</xdr:rowOff>
    </xdr:from>
    <xdr:to>
      <xdr:col>116</xdr:col>
      <xdr:colOff>62864</xdr:colOff>
      <xdr:row>42</xdr:row>
      <xdr:rowOff>63595</xdr:rowOff>
    </xdr:to>
    <xdr:cxnSp macro="">
      <xdr:nvCxnSpPr>
        <xdr:cNvPr id="445" name="直線コネクタ 444"/>
        <xdr:cNvCxnSpPr/>
      </xdr:nvCxnSpPr>
      <xdr:spPr>
        <a:xfrm flipV="1">
          <a:off x="22160864" y="5805809"/>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67422</xdr:rowOff>
    </xdr:from>
    <xdr:ext cx="469744" cy="259045"/>
    <xdr:sp macro="" textlink="">
      <xdr:nvSpPr>
        <xdr:cNvPr id="446" name="【一般廃棄物処理施設】&#10;一人当たり有形固定資産（償却資産）額最小値テキスト"/>
        <xdr:cNvSpPr txBox="1"/>
      </xdr:nvSpPr>
      <xdr:spPr>
        <a:xfrm>
          <a:off x="22199600" y="726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63595</xdr:rowOff>
    </xdr:from>
    <xdr:to>
      <xdr:col>116</xdr:col>
      <xdr:colOff>152400</xdr:colOff>
      <xdr:row>42</xdr:row>
      <xdr:rowOff>63595</xdr:rowOff>
    </xdr:to>
    <xdr:cxnSp macro="">
      <xdr:nvCxnSpPr>
        <xdr:cNvPr id="447" name="直線コネクタ 446"/>
        <xdr:cNvCxnSpPr/>
      </xdr:nvCxnSpPr>
      <xdr:spPr>
        <a:xfrm>
          <a:off x="22072600" y="7264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94636</xdr:rowOff>
    </xdr:from>
    <xdr:ext cx="599010" cy="259045"/>
    <xdr:sp macro="" textlink="">
      <xdr:nvSpPr>
        <xdr:cNvPr id="448" name="【一般廃棄物処理施設】&#10;一人当たり有形固定資産（償却資産）額最大値テキスト"/>
        <xdr:cNvSpPr txBox="1"/>
      </xdr:nvSpPr>
      <xdr:spPr>
        <a:xfrm>
          <a:off x="22199600" y="558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147959</xdr:rowOff>
    </xdr:from>
    <xdr:to>
      <xdr:col>116</xdr:col>
      <xdr:colOff>152400</xdr:colOff>
      <xdr:row>33</xdr:row>
      <xdr:rowOff>147959</xdr:rowOff>
    </xdr:to>
    <xdr:cxnSp macro="">
      <xdr:nvCxnSpPr>
        <xdr:cNvPr id="449" name="直線コネクタ 448"/>
        <xdr:cNvCxnSpPr/>
      </xdr:nvCxnSpPr>
      <xdr:spPr>
        <a:xfrm>
          <a:off x="22072600" y="580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47112</xdr:rowOff>
    </xdr:from>
    <xdr:ext cx="534377" cy="259045"/>
    <xdr:sp macro="" textlink="">
      <xdr:nvSpPr>
        <xdr:cNvPr id="450" name="【一般廃棄物処理施設】&#10;一人当たり有形固定資産（償却資産）額平均値テキスト"/>
        <xdr:cNvSpPr txBox="1"/>
      </xdr:nvSpPr>
      <xdr:spPr>
        <a:xfrm>
          <a:off x="22199600" y="6390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24235</xdr:rowOff>
    </xdr:from>
    <xdr:to>
      <xdr:col>116</xdr:col>
      <xdr:colOff>114300</xdr:colOff>
      <xdr:row>38</xdr:row>
      <xdr:rowOff>125835</xdr:rowOff>
    </xdr:to>
    <xdr:sp macro="" textlink="">
      <xdr:nvSpPr>
        <xdr:cNvPr id="451" name="フローチャート: 判断 450"/>
        <xdr:cNvSpPr/>
      </xdr:nvSpPr>
      <xdr:spPr>
        <a:xfrm>
          <a:off x="22110700" y="653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16680</xdr:rowOff>
    </xdr:from>
    <xdr:to>
      <xdr:col>112</xdr:col>
      <xdr:colOff>38100</xdr:colOff>
      <xdr:row>38</xdr:row>
      <xdr:rowOff>118280</xdr:rowOff>
    </xdr:to>
    <xdr:sp macro="" textlink="">
      <xdr:nvSpPr>
        <xdr:cNvPr id="452" name="フローチャート: 判断 451"/>
        <xdr:cNvSpPr/>
      </xdr:nvSpPr>
      <xdr:spPr>
        <a:xfrm>
          <a:off x="21272500" y="65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72437</xdr:rowOff>
    </xdr:from>
    <xdr:to>
      <xdr:col>107</xdr:col>
      <xdr:colOff>101600</xdr:colOff>
      <xdr:row>39</xdr:row>
      <xdr:rowOff>2587</xdr:rowOff>
    </xdr:to>
    <xdr:sp macro="" textlink="">
      <xdr:nvSpPr>
        <xdr:cNvPr id="453" name="フローチャート: 判断 452"/>
        <xdr:cNvSpPr/>
      </xdr:nvSpPr>
      <xdr:spPr>
        <a:xfrm>
          <a:off x="20383500" y="658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14068</xdr:rowOff>
    </xdr:from>
    <xdr:to>
      <xdr:col>102</xdr:col>
      <xdr:colOff>165100</xdr:colOff>
      <xdr:row>38</xdr:row>
      <xdr:rowOff>115668</xdr:rowOff>
    </xdr:to>
    <xdr:sp macro="" textlink="">
      <xdr:nvSpPr>
        <xdr:cNvPr id="454" name="フローチャート: 判断 453"/>
        <xdr:cNvSpPr/>
      </xdr:nvSpPr>
      <xdr:spPr>
        <a:xfrm>
          <a:off x="19494500" y="652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95079</xdr:rowOff>
    </xdr:from>
    <xdr:to>
      <xdr:col>116</xdr:col>
      <xdr:colOff>114300</xdr:colOff>
      <xdr:row>39</xdr:row>
      <xdr:rowOff>25229</xdr:rowOff>
    </xdr:to>
    <xdr:sp macro="" textlink="">
      <xdr:nvSpPr>
        <xdr:cNvPr id="460" name="楕円 459"/>
        <xdr:cNvSpPr/>
      </xdr:nvSpPr>
      <xdr:spPr>
        <a:xfrm>
          <a:off x="22110700" y="661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73506</xdr:rowOff>
    </xdr:from>
    <xdr:ext cx="534377" cy="259045"/>
    <xdr:sp macro="" textlink="">
      <xdr:nvSpPr>
        <xdr:cNvPr id="461" name="【一般廃棄物処理施設】&#10;一人当たり有形固定資産（償却資産）額該当値テキスト"/>
        <xdr:cNvSpPr txBox="1"/>
      </xdr:nvSpPr>
      <xdr:spPr>
        <a:xfrm>
          <a:off x="22199600" y="658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134807</xdr:rowOff>
    </xdr:from>
    <xdr:ext cx="534377" cy="259045"/>
    <xdr:sp macro="" textlink="">
      <xdr:nvSpPr>
        <xdr:cNvPr id="462" name="n_1aveValue【一般廃棄物処理施設】&#10;一人当たり有形固定資産（償却資産）額"/>
        <xdr:cNvSpPr txBox="1"/>
      </xdr:nvSpPr>
      <xdr:spPr>
        <a:xfrm>
          <a:off x="21043411" y="630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19114</xdr:rowOff>
    </xdr:from>
    <xdr:ext cx="534377" cy="259045"/>
    <xdr:sp macro="" textlink="">
      <xdr:nvSpPr>
        <xdr:cNvPr id="463" name="n_2aveValue【一般廃棄物処理施設】&#10;一人当たり有形固定資産（償却資産）額"/>
        <xdr:cNvSpPr txBox="1"/>
      </xdr:nvSpPr>
      <xdr:spPr>
        <a:xfrm>
          <a:off x="20167111" y="636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132195</xdr:rowOff>
    </xdr:from>
    <xdr:ext cx="534377" cy="259045"/>
    <xdr:sp macro="" textlink="">
      <xdr:nvSpPr>
        <xdr:cNvPr id="464" name="n_3aveValue【一般廃棄物処理施設】&#10;一人当たり有形固定資産（償却資産）額"/>
        <xdr:cNvSpPr txBox="1"/>
      </xdr:nvSpPr>
      <xdr:spPr>
        <a:xfrm>
          <a:off x="19278111" y="630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5" name="正方形/長方形 4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6" name="正方形/長方形 4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7" name="正方形/長方形 4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8" name="正方形/長方形 4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9" name="正方形/長方形 4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0" name="正方形/長方形 4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1" name="正方形/長方形 4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2" name="正方形/長方形 4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3" name="テキスト ボックス 4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4" name="直線コネクタ 4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75" name="直線コネクタ 47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76" name="テキスト ボックス 47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7" name="直線コネクタ 47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8" name="テキスト ボックス 47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9" name="直線コネクタ 47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0" name="テキスト ボックス 47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1" name="直線コネクタ 48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2" name="テキスト ボックス 48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3" name="直線コネクタ 48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4" name="テキスト ボックス 48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5" name="直線コネクタ 4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6" name="テキスト ボックス 48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140970</xdr:rowOff>
    </xdr:from>
    <xdr:to>
      <xdr:col>85</xdr:col>
      <xdr:colOff>126364</xdr:colOff>
      <xdr:row>63</xdr:row>
      <xdr:rowOff>150495</xdr:rowOff>
    </xdr:to>
    <xdr:cxnSp macro="">
      <xdr:nvCxnSpPr>
        <xdr:cNvPr id="488" name="直線コネクタ 487"/>
        <xdr:cNvCxnSpPr/>
      </xdr:nvCxnSpPr>
      <xdr:spPr>
        <a:xfrm flipV="1">
          <a:off x="16318864" y="97421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154322</xdr:rowOff>
    </xdr:from>
    <xdr:ext cx="340478" cy="259045"/>
    <xdr:sp macro="" textlink="">
      <xdr:nvSpPr>
        <xdr:cNvPr id="489" name="【保健センター・保健所】&#10;有形固定資産減価償却率最小値テキスト"/>
        <xdr:cNvSpPr txBox="1"/>
      </xdr:nvSpPr>
      <xdr:spPr>
        <a:xfrm>
          <a:off x="16357600" y="1095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490" name="直線コネクタ 489"/>
        <xdr:cNvCxnSpPr/>
      </xdr:nvCxnSpPr>
      <xdr:spPr>
        <a:xfrm>
          <a:off x="16230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87647</xdr:rowOff>
    </xdr:from>
    <xdr:ext cx="405111" cy="259045"/>
    <xdr:sp macro="" textlink="">
      <xdr:nvSpPr>
        <xdr:cNvPr id="491" name="【保健センター・保健所】&#10;有形固定資産減価償却率最大値テキスト"/>
        <xdr:cNvSpPr txBox="1"/>
      </xdr:nvSpPr>
      <xdr:spPr>
        <a:xfrm>
          <a:off x="16357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140970</xdr:rowOff>
    </xdr:from>
    <xdr:to>
      <xdr:col>86</xdr:col>
      <xdr:colOff>25400</xdr:colOff>
      <xdr:row>56</xdr:row>
      <xdr:rowOff>140970</xdr:rowOff>
    </xdr:to>
    <xdr:cxnSp macro="">
      <xdr:nvCxnSpPr>
        <xdr:cNvPr id="492" name="直線コネクタ 491"/>
        <xdr:cNvCxnSpPr/>
      </xdr:nvCxnSpPr>
      <xdr:spPr>
        <a:xfrm>
          <a:off x="16230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120032</xdr:rowOff>
    </xdr:from>
    <xdr:ext cx="405111" cy="259045"/>
    <xdr:sp macro="" textlink="">
      <xdr:nvSpPr>
        <xdr:cNvPr id="493" name="【保健センター・保健所】&#10;有形固定資産減価償却率平均値テキスト"/>
        <xdr:cNvSpPr txBox="1"/>
      </xdr:nvSpPr>
      <xdr:spPr>
        <a:xfrm>
          <a:off x="16357600" y="1023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494" name="フローチャート: 判断 493"/>
        <xdr:cNvSpPr/>
      </xdr:nvSpPr>
      <xdr:spPr>
        <a:xfrm>
          <a:off x="16268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495" name="フローチャート: 判断 494"/>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23495</xdr:rowOff>
    </xdr:from>
    <xdr:to>
      <xdr:col>76</xdr:col>
      <xdr:colOff>165100</xdr:colOff>
      <xdr:row>60</xdr:row>
      <xdr:rowOff>125095</xdr:rowOff>
    </xdr:to>
    <xdr:sp macro="" textlink="">
      <xdr:nvSpPr>
        <xdr:cNvPr id="496" name="フローチャート: 判断 495"/>
        <xdr:cNvSpPr/>
      </xdr:nvSpPr>
      <xdr:spPr>
        <a:xfrm>
          <a:off x="14541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120650</xdr:rowOff>
    </xdr:from>
    <xdr:to>
      <xdr:col>72</xdr:col>
      <xdr:colOff>38100</xdr:colOff>
      <xdr:row>61</xdr:row>
      <xdr:rowOff>50800</xdr:rowOff>
    </xdr:to>
    <xdr:sp macro="" textlink="">
      <xdr:nvSpPr>
        <xdr:cNvPr id="497" name="フローチャート: 判断 496"/>
        <xdr:cNvSpPr/>
      </xdr:nvSpPr>
      <xdr:spPr>
        <a:xfrm>
          <a:off x="13652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8" name="テキスト ボックス 4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9" name="テキスト ボックス 4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0" name="テキスト ボックス 4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1" name="テキスト ボックス 5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2" name="テキスト ボックス 5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xdr:rowOff>
    </xdr:from>
    <xdr:to>
      <xdr:col>85</xdr:col>
      <xdr:colOff>177800</xdr:colOff>
      <xdr:row>59</xdr:row>
      <xdr:rowOff>115570</xdr:rowOff>
    </xdr:to>
    <xdr:sp macro="" textlink="">
      <xdr:nvSpPr>
        <xdr:cNvPr id="503" name="楕円 502"/>
        <xdr:cNvSpPr/>
      </xdr:nvSpPr>
      <xdr:spPr>
        <a:xfrm>
          <a:off x="162687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36847</xdr:rowOff>
    </xdr:from>
    <xdr:ext cx="405111" cy="259045"/>
    <xdr:sp macro="" textlink="">
      <xdr:nvSpPr>
        <xdr:cNvPr id="504" name="【保健センター・保健所】&#10;有形固定資産減価償却率該当値テキスト"/>
        <xdr:cNvSpPr txBox="1"/>
      </xdr:nvSpPr>
      <xdr:spPr>
        <a:xfrm>
          <a:off x="16357600"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114952</xdr:rowOff>
    </xdr:from>
    <xdr:ext cx="405111" cy="259045"/>
    <xdr:sp macro="" textlink="">
      <xdr:nvSpPr>
        <xdr:cNvPr id="505" name="n_1aveValue【保健センター・保健所】&#10;有形固定資産減価償却率"/>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141622</xdr:rowOff>
    </xdr:from>
    <xdr:ext cx="405111" cy="259045"/>
    <xdr:sp macro="" textlink="">
      <xdr:nvSpPr>
        <xdr:cNvPr id="506" name="n_2aveValue【保健センター・保健所】&#10;有形固定資産減価償却率"/>
        <xdr:cNvSpPr txBox="1"/>
      </xdr:nvSpPr>
      <xdr:spPr>
        <a:xfrm>
          <a:off x="14389744"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67327</xdr:rowOff>
    </xdr:from>
    <xdr:ext cx="405111" cy="259045"/>
    <xdr:sp macro="" textlink="">
      <xdr:nvSpPr>
        <xdr:cNvPr id="507" name="n_3aveValue【保健センター・保健所】&#10;有形固定資産減価償却率"/>
        <xdr:cNvSpPr txBox="1"/>
      </xdr:nvSpPr>
      <xdr:spPr>
        <a:xfrm>
          <a:off x="13500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8" name="正方形/長方形 5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9" name="正方形/長方形 5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0" name="正方形/長方形 5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1" name="正方形/長方形 5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2" name="正方形/長方形 5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3" name="正方形/長方形 5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4" name="正方形/長方形 5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5" name="正方形/長方形 51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6" name="テキスト ボックス 51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7" name="直線コネクタ 51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18" name="直線コネクタ 51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9" name="テキスト ボックス 51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0" name="直線コネクタ 51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1" name="テキスト ボックス 52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2" name="直線コネクタ 52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3" name="テキスト ボックス 52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4" name="直線コネクタ 52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5" name="テキスト ボックス 52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6" name="直線コネクタ 52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27" name="テキスト ボックス 52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8" name="直線コネクタ 5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9" name="テキスト ボックス 5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64</xdr:row>
      <xdr:rowOff>38100</xdr:rowOff>
    </xdr:to>
    <xdr:cxnSp macro="">
      <xdr:nvCxnSpPr>
        <xdr:cNvPr id="531" name="直線コネクタ 530"/>
        <xdr:cNvCxnSpPr/>
      </xdr:nvCxnSpPr>
      <xdr:spPr>
        <a:xfrm flipV="1">
          <a:off x="22160864" y="95440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32"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33" name="直線コネクタ 532"/>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534" name="【保健センター・保健所】&#10;一人当たり面積最大値テキスト"/>
        <xdr:cNvSpPr txBox="1"/>
      </xdr:nvSpPr>
      <xdr:spPr>
        <a:xfrm>
          <a:off x="221996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535" name="直線コネクタ 534"/>
        <xdr:cNvCxnSpPr/>
      </xdr:nvCxnSpPr>
      <xdr:spPr>
        <a:xfrm>
          <a:off x="22072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22877</xdr:rowOff>
    </xdr:from>
    <xdr:ext cx="469744" cy="259045"/>
    <xdr:sp macro="" textlink="">
      <xdr:nvSpPr>
        <xdr:cNvPr id="536" name="【保健センター・保健所】&#10;一人当たり面積平均値テキスト"/>
        <xdr:cNvSpPr txBox="1"/>
      </xdr:nvSpPr>
      <xdr:spPr>
        <a:xfrm>
          <a:off x="221996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37" name="フローチャート: 判断 536"/>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538" name="フローチャート: 判断 537"/>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82550</xdr:rowOff>
    </xdr:from>
    <xdr:to>
      <xdr:col>107</xdr:col>
      <xdr:colOff>101600</xdr:colOff>
      <xdr:row>62</xdr:row>
      <xdr:rowOff>12700</xdr:rowOff>
    </xdr:to>
    <xdr:sp macro="" textlink="">
      <xdr:nvSpPr>
        <xdr:cNvPr id="539" name="フローチャート: 判断 538"/>
        <xdr:cNvSpPr/>
      </xdr:nvSpPr>
      <xdr:spPr>
        <a:xfrm>
          <a:off x="20383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158750</xdr:rowOff>
    </xdr:from>
    <xdr:to>
      <xdr:col>102</xdr:col>
      <xdr:colOff>165100</xdr:colOff>
      <xdr:row>61</xdr:row>
      <xdr:rowOff>88900</xdr:rowOff>
    </xdr:to>
    <xdr:sp macro="" textlink="">
      <xdr:nvSpPr>
        <xdr:cNvPr id="540" name="フローチャート: 判断 539"/>
        <xdr:cNvSpPr/>
      </xdr:nvSpPr>
      <xdr:spPr>
        <a:xfrm>
          <a:off x="19494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1" name="テキスト ボックス 5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2" name="テキスト ボックス 5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3" name="テキスト ボックス 5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4" name="テキスト ボックス 5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5" name="テキスト ボックス 5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120650</xdr:rowOff>
    </xdr:from>
    <xdr:to>
      <xdr:col>116</xdr:col>
      <xdr:colOff>114300</xdr:colOff>
      <xdr:row>60</xdr:row>
      <xdr:rowOff>50800</xdr:rowOff>
    </xdr:to>
    <xdr:sp macro="" textlink="">
      <xdr:nvSpPr>
        <xdr:cNvPr id="546" name="楕円 545"/>
        <xdr:cNvSpPr/>
      </xdr:nvSpPr>
      <xdr:spPr>
        <a:xfrm>
          <a:off x="22110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143527</xdr:rowOff>
    </xdr:from>
    <xdr:ext cx="469744" cy="259045"/>
    <xdr:sp macro="" textlink="">
      <xdr:nvSpPr>
        <xdr:cNvPr id="547" name="【保健センター・保健所】&#10;一人当たり面積該当値テキスト"/>
        <xdr:cNvSpPr txBox="1"/>
      </xdr:nvSpPr>
      <xdr:spPr>
        <a:xfrm>
          <a:off x="22199600"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143527</xdr:rowOff>
    </xdr:from>
    <xdr:ext cx="469744" cy="259045"/>
    <xdr:sp macro="" textlink="">
      <xdr:nvSpPr>
        <xdr:cNvPr id="548" name="n_1aveValue【保健センター・保健所】&#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29227</xdr:rowOff>
    </xdr:from>
    <xdr:ext cx="469744" cy="259045"/>
    <xdr:sp macro="" textlink="">
      <xdr:nvSpPr>
        <xdr:cNvPr id="549" name="n_2aveValue【保健センター・保健所】&#10;一人当たり面積"/>
        <xdr:cNvSpPr txBox="1"/>
      </xdr:nvSpPr>
      <xdr:spPr>
        <a:xfrm>
          <a:off x="20199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105427</xdr:rowOff>
    </xdr:from>
    <xdr:ext cx="469744" cy="259045"/>
    <xdr:sp macro="" textlink="">
      <xdr:nvSpPr>
        <xdr:cNvPr id="550" name="n_3aveValue【保健センター・保健所】&#10;一人当たり面積"/>
        <xdr:cNvSpPr txBox="1"/>
      </xdr:nvSpPr>
      <xdr:spPr>
        <a:xfrm>
          <a:off x="19310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1" name="正方形/長方形 55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2" name="正方形/長方形 55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3" name="正方形/長方形 55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4" name="正方形/長方形 55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5" name="正方形/長方形 55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6" name="正方形/長方形 55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7" name="正方形/長方形 55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8" name="正方形/長方形 55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9" name="テキスト ボックス 55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0" name="直線コネクタ 55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61" name="テキスト ボックス 56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62" name="直線コネクタ 56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63" name="テキスト ボックス 56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64" name="直線コネクタ 56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65" name="テキスト ボックス 56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66" name="直線コネクタ 56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67" name="テキスト ボックス 56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68" name="直線コネクタ 56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69" name="テキスト ボックス 56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0" name="直線コネクタ 5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1" name="テキスト ボックス 5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74676</xdr:rowOff>
    </xdr:from>
    <xdr:to>
      <xdr:col>85</xdr:col>
      <xdr:colOff>126364</xdr:colOff>
      <xdr:row>86</xdr:row>
      <xdr:rowOff>42672</xdr:rowOff>
    </xdr:to>
    <xdr:cxnSp macro="">
      <xdr:nvCxnSpPr>
        <xdr:cNvPr id="573" name="直線コネクタ 572"/>
        <xdr:cNvCxnSpPr/>
      </xdr:nvCxnSpPr>
      <xdr:spPr>
        <a:xfrm flipV="1">
          <a:off x="16318864" y="1344777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46499</xdr:rowOff>
    </xdr:from>
    <xdr:ext cx="405111" cy="259045"/>
    <xdr:sp macro="" textlink="">
      <xdr:nvSpPr>
        <xdr:cNvPr id="574" name="【消防施設】&#10;有形固定資産減価償却率最小値テキスト"/>
        <xdr:cNvSpPr txBox="1"/>
      </xdr:nvSpPr>
      <xdr:spPr>
        <a:xfrm>
          <a:off x="16357600" y="1479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42672</xdr:rowOff>
    </xdr:from>
    <xdr:to>
      <xdr:col>86</xdr:col>
      <xdr:colOff>25400</xdr:colOff>
      <xdr:row>86</xdr:row>
      <xdr:rowOff>42672</xdr:rowOff>
    </xdr:to>
    <xdr:cxnSp macro="">
      <xdr:nvCxnSpPr>
        <xdr:cNvPr id="575" name="直線コネクタ 574"/>
        <xdr:cNvCxnSpPr/>
      </xdr:nvCxnSpPr>
      <xdr:spPr>
        <a:xfrm>
          <a:off x="16230600" y="1478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21353</xdr:rowOff>
    </xdr:from>
    <xdr:ext cx="405111" cy="259045"/>
    <xdr:sp macro="" textlink="">
      <xdr:nvSpPr>
        <xdr:cNvPr id="576" name="【消防施設】&#10;有形固定資産減価償却率最大値テキスト"/>
        <xdr:cNvSpPr txBox="1"/>
      </xdr:nvSpPr>
      <xdr:spPr>
        <a:xfrm>
          <a:off x="16357600" y="1322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74676</xdr:rowOff>
    </xdr:from>
    <xdr:to>
      <xdr:col>86</xdr:col>
      <xdr:colOff>25400</xdr:colOff>
      <xdr:row>78</xdr:row>
      <xdr:rowOff>74676</xdr:rowOff>
    </xdr:to>
    <xdr:cxnSp macro="">
      <xdr:nvCxnSpPr>
        <xdr:cNvPr id="577" name="直線コネクタ 576"/>
        <xdr:cNvCxnSpPr/>
      </xdr:nvCxnSpPr>
      <xdr:spPr>
        <a:xfrm>
          <a:off x="16230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76471</xdr:rowOff>
    </xdr:from>
    <xdr:ext cx="405111" cy="259045"/>
    <xdr:sp macro="" textlink="">
      <xdr:nvSpPr>
        <xdr:cNvPr id="578" name="【消防施設】&#10;有形固定資産減価償却率平均値テキスト"/>
        <xdr:cNvSpPr txBox="1"/>
      </xdr:nvSpPr>
      <xdr:spPr>
        <a:xfrm>
          <a:off x="16357600" y="13792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53594</xdr:rowOff>
    </xdr:from>
    <xdr:to>
      <xdr:col>85</xdr:col>
      <xdr:colOff>177800</xdr:colOff>
      <xdr:row>81</xdr:row>
      <xdr:rowOff>155194</xdr:rowOff>
    </xdr:to>
    <xdr:sp macro="" textlink="">
      <xdr:nvSpPr>
        <xdr:cNvPr id="579" name="フローチャート: 判断 578"/>
        <xdr:cNvSpPr/>
      </xdr:nvSpPr>
      <xdr:spPr>
        <a:xfrm>
          <a:off x="162687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92456</xdr:rowOff>
    </xdr:from>
    <xdr:to>
      <xdr:col>81</xdr:col>
      <xdr:colOff>101600</xdr:colOff>
      <xdr:row>82</xdr:row>
      <xdr:rowOff>22606</xdr:rowOff>
    </xdr:to>
    <xdr:sp macro="" textlink="">
      <xdr:nvSpPr>
        <xdr:cNvPr id="580" name="フローチャート: 判断 579"/>
        <xdr:cNvSpPr/>
      </xdr:nvSpPr>
      <xdr:spPr>
        <a:xfrm>
          <a:off x="15430500" y="139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113030</xdr:rowOff>
    </xdr:from>
    <xdr:to>
      <xdr:col>76</xdr:col>
      <xdr:colOff>165100</xdr:colOff>
      <xdr:row>82</xdr:row>
      <xdr:rowOff>43180</xdr:rowOff>
    </xdr:to>
    <xdr:sp macro="" textlink="">
      <xdr:nvSpPr>
        <xdr:cNvPr id="581" name="フローチャート: 判断 580"/>
        <xdr:cNvSpPr/>
      </xdr:nvSpPr>
      <xdr:spPr>
        <a:xfrm>
          <a:off x="14541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10161</xdr:rowOff>
    </xdr:from>
    <xdr:to>
      <xdr:col>72</xdr:col>
      <xdr:colOff>38100</xdr:colOff>
      <xdr:row>81</xdr:row>
      <xdr:rowOff>111761</xdr:rowOff>
    </xdr:to>
    <xdr:sp macro="" textlink="">
      <xdr:nvSpPr>
        <xdr:cNvPr id="582" name="フローチャート: 判断 581"/>
        <xdr:cNvSpPr/>
      </xdr:nvSpPr>
      <xdr:spPr>
        <a:xfrm>
          <a:off x="13652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3" name="テキスト ボックス 5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4" name="テキスト ボックス 5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5" name="テキスト ボックス 5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6" name="テキスト ボックス 5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7" name="テキスト ボックス 5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588" name="楕円 587"/>
        <xdr:cNvSpPr/>
      </xdr:nvSpPr>
      <xdr:spPr>
        <a:xfrm>
          <a:off x="162687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11447</xdr:rowOff>
    </xdr:from>
    <xdr:ext cx="405111" cy="259045"/>
    <xdr:sp macro="" textlink="">
      <xdr:nvSpPr>
        <xdr:cNvPr id="589" name="【消防施設】&#10;有形固定資産減価償却率該当値テキスト"/>
        <xdr:cNvSpPr txBox="1"/>
      </xdr:nvSpPr>
      <xdr:spPr>
        <a:xfrm>
          <a:off x="16357600"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39133</xdr:rowOff>
    </xdr:from>
    <xdr:ext cx="405111" cy="259045"/>
    <xdr:sp macro="" textlink="">
      <xdr:nvSpPr>
        <xdr:cNvPr id="590" name="n_1aveValue【消防施設】&#10;有形固定資産減価償却率"/>
        <xdr:cNvSpPr txBox="1"/>
      </xdr:nvSpPr>
      <xdr:spPr>
        <a:xfrm>
          <a:off x="15266044" y="1375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59707</xdr:rowOff>
    </xdr:from>
    <xdr:ext cx="405111" cy="259045"/>
    <xdr:sp macro="" textlink="">
      <xdr:nvSpPr>
        <xdr:cNvPr id="591" name="n_2aveValue【消防施設】&#10;有形固定資産減価償却率"/>
        <xdr:cNvSpPr txBox="1"/>
      </xdr:nvSpPr>
      <xdr:spPr>
        <a:xfrm>
          <a:off x="14389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128288</xdr:rowOff>
    </xdr:from>
    <xdr:ext cx="405111" cy="259045"/>
    <xdr:sp macro="" textlink="">
      <xdr:nvSpPr>
        <xdr:cNvPr id="592" name="n_3aveValue【消防施設】&#10;有形固定資産減価償却率"/>
        <xdr:cNvSpPr txBox="1"/>
      </xdr:nvSpPr>
      <xdr:spPr>
        <a:xfrm>
          <a:off x="13500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3" name="正方形/長方形 5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4" name="正方形/長方形 5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5" name="正方形/長方形 5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6" name="正方形/長方形 5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7" name="正方形/長方形 5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8" name="正方形/長方形 5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9" name="正方形/長方形 5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0" name="正方形/長方形 59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1" name="テキスト ボックス 60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2" name="直線コネクタ 60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3" name="直線コネクタ 60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4" name="テキスト ボックス 60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5" name="直線コネクタ 60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6" name="テキスト ボックス 60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7" name="直線コネクタ 60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8" name="テキスト ボックス 60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9" name="直線コネクタ 60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0" name="テキスト ボックス 60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1" name="直線コネクタ 6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2" name="テキスト ボックス 6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127254</xdr:rowOff>
    </xdr:to>
    <xdr:cxnSp macro="">
      <xdr:nvCxnSpPr>
        <xdr:cNvPr id="614" name="直線コネクタ 613"/>
        <xdr:cNvCxnSpPr/>
      </xdr:nvCxnSpPr>
      <xdr:spPr>
        <a:xfrm flipV="1">
          <a:off x="22160864" y="13274039"/>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131081</xdr:rowOff>
    </xdr:from>
    <xdr:ext cx="469744" cy="259045"/>
    <xdr:sp macro="" textlink="">
      <xdr:nvSpPr>
        <xdr:cNvPr id="615" name="【消防施設】&#10;一人当たり面積最小値テキスト"/>
        <xdr:cNvSpPr txBox="1"/>
      </xdr:nvSpPr>
      <xdr:spPr>
        <a:xfrm>
          <a:off x="22199600"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127254</xdr:rowOff>
    </xdr:from>
    <xdr:to>
      <xdr:col>116</xdr:col>
      <xdr:colOff>152400</xdr:colOff>
      <xdr:row>85</xdr:row>
      <xdr:rowOff>127254</xdr:rowOff>
    </xdr:to>
    <xdr:cxnSp macro="">
      <xdr:nvCxnSpPr>
        <xdr:cNvPr id="616" name="直線コネクタ 615"/>
        <xdr:cNvCxnSpPr/>
      </xdr:nvCxnSpPr>
      <xdr:spPr>
        <a:xfrm>
          <a:off x="22072600" y="1470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17"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18" name="直線コネクタ 617"/>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58183</xdr:rowOff>
    </xdr:from>
    <xdr:ext cx="469744" cy="259045"/>
    <xdr:sp macro="" textlink="">
      <xdr:nvSpPr>
        <xdr:cNvPr id="619" name="【消防施設】&#10;一人当たり面積平均値テキスト"/>
        <xdr:cNvSpPr txBox="1"/>
      </xdr:nvSpPr>
      <xdr:spPr>
        <a:xfrm>
          <a:off x="22199600" y="1411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620" name="フローチャート: 判断 619"/>
        <xdr:cNvSpPr/>
      </xdr:nvSpPr>
      <xdr:spPr>
        <a:xfrm>
          <a:off x="221107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35306</xdr:rowOff>
    </xdr:from>
    <xdr:to>
      <xdr:col>112</xdr:col>
      <xdr:colOff>38100</xdr:colOff>
      <xdr:row>83</xdr:row>
      <xdr:rowOff>136906</xdr:rowOff>
    </xdr:to>
    <xdr:sp macro="" textlink="">
      <xdr:nvSpPr>
        <xdr:cNvPr id="621" name="フローチャート: 判断 620"/>
        <xdr:cNvSpPr/>
      </xdr:nvSpPr>
      <xdr:spPr>
        <a:xfrm>
          <a:off x="212725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81026</xdr:rowOff>
    </xdr:from>
    <xdr:to>
      <xdr:col>107</xdr:col>
      <xdr:colOff>101600</xdr:colOff>
      <xdr:row>84</xdr:row>
      <xdr:rowOff>11176</xdr:rowOff>
    </xdr:to>
    <xdr:sp macro="" textlink="">
      <xdr:nvSpPr>
        <xdr:cNvPr id="622" name="フローチャート: 判断 621"/>
        <xdr:cNvSpPr/>
      </xdr:nvSpPr>
      <xdr:spPr>
        <a:xfrm>
          <a:off x="203835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623" name="フローチャート: 判断 622"/>
        <xdr:cNvSpPr/>
      </xdr:nvSpPr>
      <xdr:spPr>
        <a:xfrm>
          <a:off x="19494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4" name="テキスト ボックス 62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5" name="テキスト ボックス 62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6" name="テキスト ボックス 62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7" name="テキスト ボックス 62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8" name="テキスト ボックス 62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629" name="楕円 628"/>
        <xdr:cNvSpPr/>
      </xdr:nvSpPr>
      <xdr:spPr>
        <a:xfrm>
          <a:off x="221107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50309</xdr:rowOff>
    </xdr:from>
    <xdr:ext cx="469744" cy="259045"/>
    <xdr:sp macro="" textlink="">
      <xdr:nvSpPr>
        <xdr:cNvPr id="630" name="【消防施設】&#10;一人当たり面積該当値テキスト"/>
        <xdr:cNvSpPr txBox="1"/>
      </xdr:nvSpPr>
      <xdr:spPr>
        <a:xfrm>
          <a:off x="22199600" y="1428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153433</xdr:rowOff>
    </xdr:from>
    <xdr:ext cx="469744" cy="259045"/>
    <xdr:sp macro="" textlink="">
      <xdr:nvSpPr>
        <xdr:cNvPr id="631" name="n_1aveValue【消防施設】&#10;一人当たり面積"/>
        <xdr:cNvSpPr txBox="1"/>
      </xdr:nvSpPr>
      <xdr:spPr>
        <a:xfrm>
          <a:off x="21075727" y="1404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27703</xdr:rowOff>
    </xdr:from>
    <xdr:ext cx="469744" cy="259045"/>
    <xdr:sp macro="" textlink="">
      <xdr:nvSpPr>
        <xdr:cNvPr id="632" name="n_2aveValue【消防施設】&#10;一人当たり面積"/>
        <xdr:cNvSpPr txBox="1"/>
      </xdr:nvSpPr>
      <xdr:spPr>
        <a:xfrm>
          <a:off x="20199427" y="1408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64279</xdr:rowOff>
    </xdr:from>
    <xdr:ext cx="469744" cy="259045"/>
    <xdr:sp macro="" textlink="">
      <xdr:nvSpPr>
        <xdr:cNvPr id="633" name="n_3aveValue【消防施設】&#10;一人当たり面積"/>
        <xdr:cNvSpPr txBox="1"/>
      </xdr:nvSpPr>
      <xdr:spPr>
        <a:xfrm>
          <a:off x="19310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44" name="テキスト ボックス 64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5" name="直線コネクタ 6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46" name="テキスト ボックス 64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7" name="直線コネクタ 6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8" name="テキスト ボックス 6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9" name="直線コネクタ 6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0" name="テキスト ボックス 6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1" name="直線コネクタ 6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2" name="テキスト ボックス 6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3" name="直線コネクタ 6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54" name="テキスト ボックス 65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6" name="テキスト ボックス 65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158114</xdr:rowOff>
    </xdr:from>
    <xdr:to>
      <xdr:col>85</xdr:col>
      <xdr:colOff>126364</xdr:colOff>
      <xdr:row>108</xdr:row>
      <xdr:rowOff>154305</xdr:rowOff>
    </xdr:to>
    <xdr:cxnSp macro="">
      <xdr:nvCxnSpPr>
        <xdr:cNvPr id="658" name="直線コネクタ 657"/>
        <xdr:cNvCxnSpPr/>
      </xdr:nvCxnSpPr>
      <xdr:spPr>
        <a:xfrm flipV="1">
          <a:off x="16318864" y="17303114"/>
          <a:ext cx="0" cy="1367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659"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660" name="直線コネクタ 659"/>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104791</xdr:rowOff>
    </xdr:from>
    <xdr:ext cx="405111" cy="259045"/>
    <xdr:sp macro="" textlink="">
      <xdr:nvSpPr>
        <xdr:cNvPr id="661" name="【庁舎】&#10;有形固定資産減価償却率最大値テキスト"/>
        <xdr:cNvSpPr txBox="1"/>
      </xdr:nvSpPr>
      <xdr:spPr>
        <a:xfrm>
          <a:off x="163576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158114</xdr:rowOff>
    </xdr:from>
    <xdr:to>
      <xdr:col>86</xdr:col>
      <xdr:colOff>25400</xdr:colOff>
      <xdr:row>100</xdr:row>
      <xdr:rowOff>158114</xdr:rowOff>
    </xdr:to>
    <xdr:cxnSp macro="">
      <xdr:nvCxnSpPr>
        <xdr:cNvPr id="662" name="直線コネクタ 661"/>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153052</xdr:rowOff>
    </xdr:from>
    <xdr:ext cx="405111" cy="259045"/>
    <xdr:sp macro="" textlink="">
      <xdr:nvSpPr>
        <xdr:cNvPr id="663" name="【庁舎】&#10;有形固定資産減価償却率平均値テキスト"/>
        <xdr:cNvSpPr txBox="1"/>
      </xdr:nvSpPr>
      <xdr:spPr>
        <a:xfrm>
          <a:off x="16357600" y="17812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664" name="フローチャート: 判断 663"/>
        <xdr:cNvSpPr/>
      </xdr:nvSpPr>
      <xdr:spPr>
        <a:xfrm>
          <a:off x="16268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665" name="フローチャート: 判断 664"/>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158750</xdr:rowOff>
    </xdr:from>
    <xdr:to>
      <xdr:col>76</xdr:col>
      <xdr:colOff>165100</xdr:colOff>
      <xdr:row>105</xdr:row>
      <xdr:rowOff>88900</xdr:rowOff>
    </xdr:to>
    <xdr:sp macro="" textlink="">
      <xdr:nvSpPr>
        <xdr:cNvPr id="666" name="フローチャート: 判断 665"/>
        <xdr:cNvSpPr/>
      </xdr:nvSpPr>
      <xdr:spPr>
        <a:xfrm>
          <a:off x="14541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135889</xdr:rowOff>
    </xdr:from>
    <xdr:to>
      <xdr:col>72</xdr:col>
      <xdr:colOff>38100</xdr:colOff>
      <xdr:row>105</xdr:row>
      <xdr:rowOff>66039</xdr:rowOff>
    </xdr:to>
    <xdr:sp macro="" textlink="">
      <xdr:nvSpPr>
        <xdr:cNvPr id="667" name="フローチャート: 判断 666"/>
        <xdr:cNvSpPr/>
      </xdr:nvSpPr>
      <xdr:spPr>
        <a:xfrm>
          <a:off x="13652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8" name="テキスト ボックス 6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9" name="テキスト ボックス 6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0" name="テキスト ボックス 6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1" name="テキスト ボックス 6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2" name="テキスト ボックス 6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50164</xdr:rowOff>
    </xdr:from>
    <xdr:to>
      <xdr:col>85</xdr:col>
      <xdr:colOff>177800</xdr:colOff>
      <xdr:row>105</xdr:row>
      <xdr:rowOff>151764</xdr:rowOff>
    </xdr:to>
    <xdr:sp macro="" textlink="">
      <xdr:nvSpPr>
        <xdr:cNvPr id="673" name="楕円 672"/>
        <xdr:cNvSpPr/>
      </xdr:nvSpPr>
      <xdr:spPr>
        <a:xfrm>
          <a:off x="16268700" y="180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28591</xdr:rowOff>
    </xdr:from>
    <xdr:ext cx="405111" cy="259045"/>
    <xdr:sp macro="" textlink="">
      <xdr:nvSpPr>
        <xdr:cNvPr id="674" name="【庁舎】&#10;有形固定資産減価償却率該当値テキスト"/>
        <xdr:cNvSpPr txBox="1"/>
      </xdr:nvSpPr>
      <xdr:spPr>
        <a:xfrm>
          <a:off x="16357600"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109238</xdr:rowOff>
    </xdr:from>
    <xdr:ext cx="405111" cy="259045"/>
    <xdr:sp macro="" textlink="">
      <xdr:nvSpPr>
        <xdr:cNvPr id="675" name="n_1aveValue【庁舎】&#10;有形固定資産減価償却率"/>
        <xdr:cNvSpPr txBox="1"/>
      </xdr:nvSpPr>
      <xdr:spPr>
        <a:xfrm>
          <a:off x="15266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105427</xdr:rowOff>
    </xdr:from>
    <xdr:ext cx="405111" cy="259045"/>
    <xdr:sp macro="" textlink="">
      <xdr:nvSpPr>
        <xdr:cNvPr id="676" name="n_2aveValue【庁舎】&#10;有形固定資産減価償却率"/>
        <xdr:cNvSpPr txBox="1"/>
      </xdr:nvSpPr>
      <xdr:spPr>
        <a:xfrm>
          <a:off x="14389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82566</xdr:rowOff>
    </xdr:from>
    <xdr:ext cx="405111" cy="259045"/>
    <xdr:sp macro="" textlink="">
      <xdr:nvSpPr>
        <xdr:cNvPr id="677" name="n_3aveValue【庁舎】&#10;有形固定資産減価償却率"/>
        <xdr:cNvSpPr txBox="1"/>
      </xdr:nvSpPr>
      <xdr:spPr>
        <a:xfrm>
          <a:off x="13500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8" name="正方形/長方形 6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9" name="正方形/長方形 6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0" name="正方形/長方形 6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1" name="正方形/長方形 6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2" name="正方形/長方形 6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3" name="正方形/長方形 6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4" name="正方形/長方形 6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5" name="正方形/長方形 6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6" name="テキスト ボックス 6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7" name="直線コネクタ 6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8" name="直線コネクタ 68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9" name="テキスト ボックス 68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0" name="直線コネクタ 68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1" name="テキスト ボックス 69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2" name="直線コネクタ 69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3" name="テキスト ボックス 69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4" name="直線コネクタ 69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5" name="テキスト ボックス 69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6" name="直線コネクタ 69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7" name="テキスト ボックス 69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8" name="直線コネクタ 69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9" name="テキスト ボックス 69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45720</xdr:rowOff>
    </xdr:from>
    <xdr:to>
      <xdr:col>116</xdr:col>
      <xdr:colOff>62864</xdr:colOff>
      <xdr:row>107</xdr:row>
      <xdr:rowOff>83820</xdr:rowOff>
    </xdr:to>
    <xdr:cxnSp macro="">
      <xdr:nvCxnSpPr>
        <xdr:cNvPr id="701" name="直線コネクタ 700"/>
        <xdr:cNvCxnSpPr/>
      </xdr:nvCxnSpPr>
      <xdr:spPr>
        <a:xfrm flipV="1">
          <a:off x="22160864" y="173621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87647</xdr:rowOff>
    </xdr:from>
    <xdr:ext cx="469744" cy="259045"/>
    <xdr:sp macro="" textlink="">
      <xdr:nvSpPr>
        <xdr:cNvPr id="702" name="【庁舎】&#10;一人当たり面積最小値テキスト"/>
        <xdr:cNvSpPr txBox="1"/>
      </xdr:nvSpPr>
      <xdr:spPr>
        <a:xfrm>
          <a:off x="22199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83820</xdr:rowOff>
    </xdr:from>
    <xdr:to>
      <xdr:col>116</xdr:col>
      <xdr:colOff>152400</xdr:colOff>
      <xdr:row>107</xdr:row>
      <xdr:rowOff>83820</xdr:rowOff>
    </xdr:to>
    <xdr:cxnSp macro="">
      <xdr:nvCxnSpPr>
        <xdr:cNvPr id="703" name="直線コネクタ 702"/>
        <xdr:cNvCxnSpPr/>
      </xdr:nvCxnSpPr>
      <xdr:spPr>
        <a:xfrm>
          <a:off x="22072600" y="1842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163847</xdr:rowOff>
    </xdr:from>
    <xdr:ext cx="469744" cy="259045"/>
    <xdr:sp macro="" textlink="">
      <xdr:nvSpPr>
        <xdr:cNvPr id="704" name="【庁舎】&#10;一人当たり面積最大値テキスト"/>
        <xdr:cNvSpPr txBox="1"/>
      </xdr:nvSpPr>
      <xdr:spPr>
        <a:xfrm>
          <a:off x="22199600" y="17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45720</xdr:rowOff>
    </xdr:from>
    <xdr:to>
      <xdr:col>116</xdr:col>
      <xdr:colOff>152400</xdr:colOff>
      <xdr:row>101</xdr:row>
      <xdr:rowOff>45720</xdr:rowOff>
    </xdr:to>
    <xdr:cxnSp macro="">
      <xdr:nvCxnSpPr>
        <xdr:cNvPr id="705" name="直線コネクタ 704"/>
        <xdr:cNvCxnSpPr/>
      </xdr:nvCxnSpPr>
      <xdr:spPr>
        <a:xfrm>
          <a:off x="22072600" y="1736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113047</xdr:rowOff>
    </xdr:from>
    <xdr:ext cx="469744" cy="259045"/>
    <xdr:sp macro="" textlink="">
      <xdr:nvSpPr>
        <xdr:cNvPr id="706" name="【庁舎】&#10;一人当たり面積平均値テキスト"/>
        <xdr:cNvSpPr txBox="1"/>
      </xdr:nvSpPr>
      <xdr:spPr>
        <a:xfrm>
          <a:off x="22199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707" name="フローチャート: 判断 706"/>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71120</xdr:rowOff>
    </xdr:from>
    <xdr:to>
      <xdr:col>112</xdr:col>
      <xdr:colOff>38100</xdr:colOff>
      <xdr:row>106</xdr:row>
      <xdr:rowOff>1270</xdr:rowOff>
    </xdr:to>
    <xdr:sp macro="" textlink="">
      <xdr:nvSpPr>
        <xdr:cNvPr id="708" name="フローチャート: 判断 707"/>
        <xdr:cNvSpPr/>
      </xdr:nvSpPr>
      <xdr:spPr>
        <a:xfrm>
          <a:off x="2127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93980</xdr:rowOff>
    </xdr:from>
    <xdr:to>
      <xdr:col>107</xdr:col>
      <xdr:colOff>101600</xdr:colOff>
      <xdr:row>106</xdr:row>
      <xdr:rowOff>24130</xdr:rowOff>
    </xdr:to>
    <xdr:sp macro="" textlink="">
      <xdr:nvSpPr>
        <xdr:cNvPr id="709" name="フローチャート: 判断 708"/>
        <xdr:cNvSpPr/>
      </xdr:nvSpPr>
      <xdr:spPr>
        <a:xfrm>
          <a:off x="2038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710" name="フローチャート: 判断 709"/>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1" name="テキスト ボックス 71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2" name="テキスト ボックス 71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3" name="テキスト ボックス 71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4" name="テキスト ボックス 71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5" name="テキスト ボックス 71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21589</xdr:rowOff>
    </xdr:from>
    <xdr:to>
      <xdr:col>116</xdr:col>
      <xdr:colOff>114300</xdr:colOff>
      <xdr:row>107</xdr:row>
      <xdr:rowOff>123189</xdr:rowOff>
    </xdr:to>
    <xdr:sp macro="" textlink="">
      <xdr:nvSpPr>
        <xdr:cNvPr id="716" name="楕円 715"/>
        <xdr:cNvSpPr/>
      </xdr:nvSpPr>
      <xdr:spPr>
        <a:xfrm>
          <a:off x="221107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107966</xdr:rowOff>
    </xdr:from>
    <xdr:ext cx="469744" cy="259045"/>
    <xdr:sp macro="" textlink="">
      <xdr:nvSpPr>
        <xdr:cNvPr id="717" name="【庁舎】&#10;一人当たり面積該当値テキスト"/>
        <xdr:cNvSpPr txBox="1"/>
      </xdr:nvSpPr>
      <xdr:spPr>
        <a:xfrm>
          <a:off x="22199600" y="1828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17797</xdr:rowOff>
    </xdr:from>
    <xdr:ext cx="469744" cy="259045"/>
    <xdr:sp macro="" textlink="">
      <xdr:nvSpPr>
        <xdr:cNvPr id="718" name="n_1aveValue【庁舎】&#10;一人当たり面積"/>
        <xdr:cNvSpPr txBox="1"/>
      </xdr:nvSpPr>
      <xdr:spPr>
        <a:xfrm>
          <a:off x="210757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40657</xdr:rowOff>
    </xdr:from>
    <xdr:ext cx="469744" cy="259045"/>
    <xdr:sp macro="" textlink="">
      <xdr:nvSpPr>
        <xdr:cNvPr id="719" name="n_2aveValue【庁舎】&#10;一人当たり面積"/>
        <xdr:cNvSpPr txBox="1"/>
      </xdr:nvSpPr>
      <xdr:spPr>
        <a:xfrm>
          <a:off x="20199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720" name="n_3aveValue【庁舎】&#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1" name="正方形/長方形 7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2" name="正方形/長方形 7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3" name="テキスト ボックス 72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・類似団体と比較して特に有形固定資産減価償却率が高くなっている施設は、体育館・プール及び福祉施設である。これらの施設では築年数の経過により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累積償却額が大きくなっていることから、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計画的な改修を実施する予定である。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一方、類似団体と比較して特に有形固定資産減価償却率が低くなっている施設は消防施設である。これは近年、泉本町消防庁舎や駅西消防署小坂出張所、金石消防署臨港出張所などを計画的に建て替えたことにより、資産額が上昇したことが要因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石川県金沢市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453,654
448,037
468.64
181,459,419
178,691,493
1,666,820
101,336,661
215,563,779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類似団体の平均とほぼ同水準であり、今後も歳出削減や徴収率の向上等に取り組み、税財政基盤の強化に努めていく。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21872</xdr:rowOff>
    </xdr:from>
    <xdr:to>
      <xdr:col>23</xdr:col>
      <xdr:colOff>133350</xdr:colOff>
      <xdr:row>44</xdr:row>
      <xdr:rowOff>17639</xdr:rowOff>
    </xdr:to>
    <xdr:cxnSp macro="">
      <xdr:nvCxnSpPr>
        <xdr:cNvPr id="64" name="直線コネクタ 63"/>
        <xdr:cNvCxnSpPr/>
      </xdr:nvCxnSpPr>
      <xdr:spPr>
        <a:xfrm flipV="1">
          <a:off x="4953000" y="619407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108249</xdr:rowOff>
    </xdr:from>
    <xdr:ext cx="762000" cy="259045"/>
    <xdr:sp macro="" textlink="">
      <xdr:nvSpPr>
        <xdr:cNvPr id="67"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21872</xdr:rowOff>
    </xdr:from>
    <xdr:to>
      <xdr:col>24</xdr:col>
      <xdr:colOff>12700</xdr:colOff>
      <xdr:row>36</xdr:row>
      <xdr:rowOff>21872</xdr:rowOff>
    </xdr:to>
    <xdr:cxnSp macro="">
      <xdr:nvCxnSpPr>
        <xdr:cNvPr id="68" name="直線コネクタ 67"/>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41</xdr:row>
      <xdr:rowOff>22578</xdr:rowOff>
    </xdr:to>
    <xdr:cxnSp macro="">
      <xdr:nvCxnSpPr>
        <xdr:cNvPr id="69" name="直線コネクタ 68"/>
        <xdr:cNvCxnSpPr/>
      </xdr:nvCxnSpPr>
      <xdr:spPr>
        <a:xfrm flipV="1">
          <a:off x="4114800" y="7025217"/>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22578</xdr:rowOff>
    </xdr:from>
    <xdr:to>
      <xdr:col>19</xdr:col>
      <xdr:colOff>133350</xdr:colOff>
      <xdr:row>41</xdr:row>
      <xdr:rowOff>49389</xdr:rowOff>
    </xdr:to>
    <xdr:cxnSp macro="">
      <xdr:nvCxnSpPr>
        <xdr:cNvPr id="72" name="直線コネクタ 71"/>
        <xdr:cNvCxnSpPr/>
      </xdr:nvCxnSpPr>
      <xdr:spPr>
        <a:xfrm flipV="1">
          <a:off x="3225800" y="70520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49389</xdr:rowOff>
    </xdr:from>
    <xdr:to>
      <xdr:col>15</xdr:col>
      <xdr:colOff>82550</xdr:colOff>
      <xdr:row>41</xdr:row>
      <xdr:rowOff>76200</xdr:rowOff>
    </xdr:to>
    <xdr:cxnSp macro="">
      <xdr:nvCxnSpPr>
        <xdr:cNvPr id="75" name="直線コネクタ 74"/>
        <xdr:cNvCxnSpPr/>
      </xdr:nvCxnSpPr>
      <xdr:spPr>
        <a:xfrm flipV="1">
          <a:off x="2336800" y="70788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52211</xdr:rowOff>
    </xdr:from>
    <xdr:to>
      <xdr:col>15</xdr:col>
      <xdr:colOff>133350</xdr:colOff>
      <xdr:row>41</xdr:row>
      <xdr:rowOff>153811</xdr:rowOff>
    </xdr:to>
    <xdr:sp macro="" textlink="">
      <xdr:nvSpPr>
        <xdr:cNvPr id="76" name="フローチャート: 判断 75"/>
        <xdr:cNvSpPr/>
      </xdr:nvSpPr>
      <xdr:spPr>
        <a:xfrm>
          <a:off x="3175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138588</xdr:rowOff>
    </xdr:from>
    <xdr:ext cx="762000" cy="259045"/>
    <xdr:sp macro="" textlink="">
      <xdr:nvSpPr>
        <xdr:cNvPr id="77" name="テキスト ボックス 76"/>
        <xdr:cNvSpPr txBox="1"/>
      </xdr:nvSpPr>
      <xdr:spPr>
        <a:xfrm>
          <a:off x="2844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89605</xdr:rowOff>
    </xdr:to>
    <xdr:cxnSp macro="">
      <xdr:nvCxnSpPr>
        <xdr:cNvPr id="78" name="直線コネクタ 77"/>
        <xdr:cNvCxnSpPr/>
      </xdr:nvCxnSpPr>
      <xdr:spPr>
        <a:xfrm flipV="1">
          <a:off x="1447800" y="71056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82" name="テキスト ボックス 81"/>
        <xdr:cNvSpPr txBox="1"/>
      </xdr:nvSpPr>
      <xdr:spPr>
        <a:xfrm>
          <a:off x="1066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143228</xdr:rowOff>
    </xdr:from>
    <xdr:to>
      <xdr:col>19</xdr:col>
      <xdr:colOff>184150</xdr:colOff>
      <xdr:row>41</xdr:row>
      <xdr:rowOff>73378</xdr:rowOff>
    </xdr:to>
    <xdr:sp macro="" textlink="">
      <xdr:nvSpPr>
        <xdr:cNvPr id="90" name="楕円 89"/>
        <xdr:cNvSpPr/>
      </xdr:nvSpPr>
      <xdr:spPr>
        <a:xfrm>
          <a:off x="4064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83555</xdr:rowOff>
    </xdr:from>
    <xdr:ext cx="736600" cy="259045"/>
    <xdr:sp macro="" textlink="">
      <xdr:nvSpPr>
        <xdr:cNvPr id="91" name="テキスト ボックス 90"/>
        <xdr:cNvSpPr txBox="1"/>
      </xdr:nvSpPr>
      <xdr:spPr>
        <a:xfrm>
          <a:off x="3733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170039</xdr:rowOff>
    </xdr:from>
    <xdr:to>
      <xdr:col>15</xdr:col>
      <xdr:colOff>133350</xdr:colOff>
      <xdr:row>41</xdr:row>
      <xdr:rowOff>100189</xdr:rowOff>
    </xdr:to>
    <xdr:sp macro="" textlink="">
      <xdr:nvSpPr>
        <xdr:cNvPr id="92" name="楕円 91"/>
        <xdr:cNvSpPr/>
      </xdr:nvSpPr>
      <xdr:spPr>
        <a:xfrm>
          <a:off x="3175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110366</xdr:rowOff>
    </xdr:from>
    <xdr:ext cx="762000" cy="259045"/>
    <xdr:sp macro="" textlink="">
      <xdr:nvSpPr>
        <xdr:cNvPr id="93" name="テキスト ボックス 92"/>
        <xdr:cNvSpPr txBox="1"/>
      </xdr:nvSpPr>
      <xdr:spPr>
        <a:xfrm>
          <a:off x="2844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4" name="楕円 93"/>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5" name="テキスト ボックス 94"/>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38805</xdr:rowOff>
    </xdr:from>
    <xdr:to>
      <xdr:col>7</xdr:col>
      <xdr:colOff>31750</xdr:colOff>
      <xdr:row>41</xdr:row>
      <xdr:rowOff>140405</xdr:rowOff>
    </xdr:to>
    <xdr:sp macro="" textlink="">
      <xdr:nvSpPr>
        <xdr:cNvPr id="96" name="楕円 95"/>
        <xdr:cNvSpPr/>
      </xdr:nvSpPr>
      <xdr:spPr>
        <a:xfrm>
          <a:off x="1397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150582</xdr:rowOff>
    </xdr:from>
    <xdr:ext cx="762000" cy="259045"/>
    <xdr:sp macro="" textlink="">
      <xdr:nvSpPr>
        <xdr:cNvPr id="97" name="テキスト ボックス 96"/>
        <xdr:cNvSpPr txBox="1"/>
      </xdr:nvSpPr>
      <xdr:spPr>
        <a:xfrm>
          <a:off x="1066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類似団体に比べて財政の弾力性、健全性は保たれている。引き続き、扶助費や公債費などの義務的経費の増嵩が予想されることから、行財政改革を徹底し、弾力性の維持に努めていく。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67</xdr:row>
      <xdr:rowOff>133096</xdr:rowOff>
    </xdr:to>
    <xdr:cxnSp macro="">
      <xdr:nvCxnSpPr>
        <xdr:cNvPr id="125" name="直線コネクタ 124"/>
        <xdr:cNvCxnSpPr/>
      </xdr:nvCxnSpPr>
      <xdr:spPr>
        <a:xfrm flipV="1">
          <a:off x="4953000" y="10090404"/>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44196</xdr:rowOff>
    </xdr:from>
    <xdr:to>
      <xdr:col>23</xdr:col>
      <xdr:colOff>133350</xdr:colOff>
      <xdr:row>64</xdr:row>
      <xdr:rowOff>92456</xdr:rowOff>
    </xdr:to>
    <xdr:cxnSp macro="">
      <xdr:nvCxnSpPr>
        <xdr:cNvPr id="130" name="直線コネクタ 129"/>
        <xdr:cNvCxnSpPr/>
      </xdr:nvCxnSpPr>
      <xdr:spPr>
        <a:xfrm flipV="1">
          <a:off x="4114800" y="1101699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90949</xdr:rowOff>
    </xdr:from>
    <xdr:ext cx="762000" cy="259045"/>
    <xdr:sp macro="" textlink="">
      <xdr:nvSpPr>
        <xdr:cNvPr id="131" name="財政構造の弾力性平均値テキスト"/>
        <xdr:cNvSpPr txBox="1"/>
      </xdr:nvSpPr>
      <xdr:spPr>
        <a:xfrm>
          <a:off x="5041900" y="1106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92456</xdr:rowOff>
    </xdr:from>
    <xdr:to>
      <xdr:col>19</xdr:col>
      <xdr:colOff>133350</xdr:colOff>
      <xdr:row>64</xdr:row>
      <xdr:rowOff>106934</xdr:rowOff>
    </xdr:to>
    <xdr:cxnSp macro="">
      <xdr:nvCxnSpPr>
        <xdr:cNvPr id="133" name="直線コネクタ 132"/>
        <xdr:cNvCxnSpPr/>
      </xdr:nvCxnSpPr>
      <xdr:spPr>
        <a:xfrm flipV="1">
          <a:off x="3225800" y="1106525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35" name="テキスト ボックス 134"/>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44196</xdr:rowOff>
    </xdr:from>
    <xdr:to>
      <xdr:col>15</xdr:col>
      <xdr:colOff>82550</xdr:colOff>
      <xdr:row>64</xdr:row>
      <xdr:rowOff>106934</xdr:rowOff>
    </xdr:to>
    <xdr:cxnSp macro="">
      <xdr:nvCxnSpPr>
        <xdr:cNvPr id="136" name="直線コネクタ 135"/>
        <xdr:cNvCxnSpPr/>
      </xdr:nvCxnSpPr>
      <xdr:spPr>
        <a:xfrm>
          <a:off x="2336800" y="1101699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104394</xdr:rowOff>
    </xdr:from>
    <xdr:to>
      <xdr:col>15</xdr:col>
      <xdr:colOff>133350</xdr:colOff>
      <xdr:row>65</xdr:row>
      <xdr:rowOff>34544</xdr:rowOff>
    </xdr:to>
    <xdr:sp macro="" textlink="">
      <xdr:nvSpPr>
        <xdr:cNvPr id="137" name="フローチャート: 判断 136"/>
        <xdr:cNvSpPr/>
      </xdr:nvSpPr>
      <xdr:spPr>
        <a:xfrm>
          <a:off x="3175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19321</xdr:rowOff>
    </xdr:from>
    <xdr:ext cx="762000" cy="259045"/>
    <xdr:sp macro="" textlink="">
      <xdr:nvSpPr>
        <xdr:cNvPr id="138" name="テキスト ボックス 137"/>
        <xdr:cNvSpPr txBox="1"/>
      </xdr:nvSpPr>
      <xdr:spPr>
        <a:xfrm>
          <a:off x="2844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44196</xdr:rowOff>
    </xdr:from>
    <xdr:to>
      <xdr:col>11</xdr:col>
      <xdr:colOff>31750</xdr:colOff>
      <xdr:row>64</xdr:row>
      <xdr:rowOff>58674</xdr:rowOff>
    </xdr:to>
    <xdr:cxnSp macro="">
      <xdr:nvCxnSpPr>
        <xdr:cNvPr id="139" name="直線コネクタ 138"/>
        <xdr:cNvCxnSpPr/>
      </xdr:nvCxnSpPr>
      <xdr:spPr>
        <a:xfrm flipV="1">
          <a:off x="1447800" y="1101699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41" name="テキスト ボックス 140"/>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32004</xdr:rowOff>
    </xdr:from>
    <xdr:to>
      <xdr:col>7</xdr:col>
      <xdr:colOff>31750</xdr:colOff>
      <xdr:row>64</xdr:row>
      <xdr:rowOff>133604</xdr:rowOff>
    </xdr:to>
    <xdr:sp macro="" textlink="">
      <xdr:nvSpPr>
        <xdr:cNvPr id="142" name="フローチャート: 判断 141"/>
        <xdr:cNvSpPr/>
      </xdr:nvSpPr>
      <xdr:spPr>
        <a:xfrm>
          <a:off x="1397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118381</xdr:rowOff>
    </xdr:from>
    <xdr:ext cx="762000" cy="259045"/>
    <xdr:sp macro="" textlink="">
      <xdr:nvSpPr>
        <xdr:cNvPr id="143" name="テキスト ボックス 142"/>
        <xdr:cNvSpPr txBox="1"/>
      </xdr:nvSpPr>
      <xdr:spPr>
        <a:xfrm>
          <a:off x="1066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49" name="楕円 148"/>
        <xdr:cNvSpPr/>
      </xdr:nvSpPr>
      <xdr:spPr>
        <a:xfrm>
          <a:off x="49022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9923</xdr:rowOff>
    </xdr:from>
    <xdr:ext cx="762000" cy="259045"/>
    <xdr:sp macro="" textlink="">
      <xdr:nvSpPr>
        <xdr:cNvPr id="150" name="財政構造の弾力性該当値テキスト"/>
        <xdr:cNvSpPr txBox="1"/>
      </xdr:nvSpPr>
      <xdr:spPr>
        <a:xfrm>
          <a:off x="50419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41656</xdr:rowOff>
    </xdr:from>
    <xdr:to>
      <xdr:col>19</xdr:col>
      <xdr:colOff>184150</xdr:colOff>
      <xdr:row>64</xdr:row>
      <xdr:rowOff>143256</xdr:rowOff>
    </xdr:to>
    <xdr:sp macro="" textlink="">
      <xdr:nvSpPr>
        <xdr:cNvPr id="151" name="楕円 150"/>
        <xdr:cNvSpPr/>
      </xdr:nvSpPr>
      <xdr:spPr>
        <a:xfrm>
          <a:off x="4064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153433</xdr:rowOff>
    </xdr:from>
    <xdr:ext cx="736600" cy="259045"/>
    <xdr:sp macro="" textlink="">
      <xdr:nvSpPr>
        <xdr:cNvPr id="152" name="テキスト ボックス 151"/>
        <xdr:cNvSpPr txBox="1"/>
      </xdr:nvSpPr>
      <xdr:spPr>
        <a:xfrm>
          <a:off x="3733800" y="107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56134</xdr:rowOff>
    </xdr:from>
    <xdr:to>
      <xdr:col>15</xdr:col>
      <xdr:colOff>133350</xdr:colOff>
      <xdr:row>64</xdr:row>
      <xdr:rowOff>157734</xdr:rowOff>
    </xdr:to>
    <xdr:sp macro="" textlink="">
      <xdr:nvSpPr>
        <xdr:cNvPr id="153" name="楕円 152"/>
        <xdr:cNvSpPr/>
      </xdr:nvSpPr>
      <xdr:spPr>
        <a:xfrm>
          <a:off x="3175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167911</xdr:rowOff>
    </xdr:from>
    <xdr:ext cx="762000" cy="259045"/>
    <xdr:sp macro="" textlink="">
      <xdr:nvSpPr>
        <xdr:cNvPr id="154" name="テキスト ボックス 153"/>
        <xdr:cNvSpPr txBox="1"/>
      </xdr:nvSpPr>
      <xdr:spPr>
        <a:xfrm>
          <a:off x="2844800" y="1079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164846</xdr:rowOff>
    </xdr:from>
    <xdr:to>
      <xdr:col>11</xdr:col>
      <xdr:colOff>82550</xdr:colOff>
      <xdr:row>64</xdr:row>
      <xdr:rowOff>94996</xdr:rowOff>
    </xdr:to>
    <xdr:sp macro="" textlink="">
      <xdr:nvSpPr>
        <xdr:cNvPr id="155" name="楕円 154"/>
        <xdr:cNvSpPr/>
      </xdr:nvSpPr>
      <xdr:spPr>
        <a:xfrm>
          <a:off x="2286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79773</xdr:rowOff>
    </xdr:from>
    <xdr:ext cx="762000" cy="259045"/>
    <xdr:sp macro="" textlink="">
      <xdr:nvSpPr>
        <xdr:cNvPr id="156" name="テキスト ボックス 155"/>
        <xdr:cNvSpPr txBox="1"/>
      </xdr:nvSpPr>
      <xdr:spPr>
        <a:xfrm>
          <a:off x="1955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57" name="楕円 156"/>
        <xdr:cNvSpPr/>
      </xdr:nvSpPr>
      <xdr:spPr>
        <a:xfrm>
          <a:off x="1397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119651</xdr:rowOff>
    </xdr:from>
    <xdr:ext cx="762000" cy="259045"/>
    <xdr:sp macro="" textlink="">
      <xdr:nvSpPr>
        <xdr:cNvPr id="158" name="テキスト ボックス 157"/>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定員の適正化や行政経費の削減、事務事業の見直しに努めてきた結果、類似団体の平均を下回っている。引き続き、行財政改革を徹底し、コストの削減に努めていく。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71837</xdr:rowOff>
    </xdr:from>
    <xdr:to>
      <xdr:col>23</xdr:col>
      <xdr:colOff>133350</xdr:colOff>
      <xdr:row>89</xdr:row>
      <xdr:rowOff>121569</xdr:rowOff>
    </xdr:to>
    <xdr:cxnSp macro="">
      <xdr:nvCxnSpPr>
        <xdr:cNvPr id="188" name="直線コネクタ 187"/>
        <xdr:cNvCxnSpPr/>
      </xdr:nvCxnSpPr>
      <xdr:spPr>
        <a:xfrm flipV="1">
          <a:off x="4953000" y="13787837"/>
          <a:ext cx="0" cy="1592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93646</xdr:rowOff>
    </xdr:from>
    <xdr:ext cx="762000" cy="259045"/>
    <xdr:sp macro="" textlink="">
      <xdr:nvSpPr>
        <xdr:cNvPr id="189" name="人件費・物件費等の状況最小値テキスト"/>
        <xdr:cNvSpPr txBox="1"/>
      </xdr:nvSpPr>
      <xdr:spPr>
        <a:xfrm>
          <a:off x="5041900" y="153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121569</xdr:rowOff>
    </xdr:from>
    <xdr:to>
      <xdr:col>24</xdr:col>
      <xdr:colOff>12700</xdr:colOff>
      <xdr:row>89</xdr:row>
      <xdr:rowOff>121569</xdr:rowOff>
    </xdr:to>
    <xdr:cxnSp macro="">
      <xdr:nvCxnSpPr>
        <xdr:cNvPr id="190" name="直線コネクタ 189"/>
        <xdr:cNvCxnSpPr/>
      </xdr:nvCxnSpPr>
      <xdr:spPr>
        <a:xfrm>
          <a:off x="4864100" y="1538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158214</xdr:rowOff>
    </xdr:from>
    <xdr:ext cx="762000" cy="259045"/>
    <xdr:sp macro="" textlink="">
      <xdr:nvSpPr>
        <xdr:cNvPr id="191" name="人件費・物件費等の状況最大値テキスト"/>
        <xdr:cNvSpPr txBox="1"/>
      </xdr:nvSpPr>
      <xdr:spPr>
        <a:xfrm>
          <a:off x="5041900" y="1353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71837</xdr:rowOff>
    </xdr:from>
    <xdr:to>
      <xdr:col>24</xdr:col>
      <xdr:colOff>12700</xdr:colOff>
      <xdr:row>80</xdr:row>
      <xdr:rowOff>71837</xdr:rowOff>
    </xdr:to>
    <xdr:cxnSp macro="">
      <xdr:nvCxnSpPr>
        <xdr:cNvPr id="192" name="直線コネクタ 191"/>
        <xdr:cNvCxnSpPr/>
      </xdr:nvCxnSpPr>
      <xdr:spPr>
        <a:xfrm>
          <a:off x="4864100" y="1378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22365</xdr:rowOff>
    </xdr:from>
    <xdr:to>
      <xdr:col>23</xdr:col>
      <xdr:colOff>133350</xdr:colOff>
      <xdr:row>81</xdr:row>
      <xdr:rowOff>54913</xdr:rowOff>
    </xdr:to>
    <xdr:cxnSp macro="">
      <xdr:nvCxnSpPr>
        <xdr:cNvPr id="193" name="直線コネクタ 192"/>
        <xdr:cNvCxnSpPr/>
      </xdr:nvCxnSpPr>
      <xdr:spPr>
        <a:xfrm flipV="1">
          <a:off x="4114800" y="13909815"/>
          <a:ext cx="838200" cy="3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84909</xdr:rowOff>
    </xdr:from>
    <xdr:ext cx="762000" cy="259045"/>
    <xdr:sp macro="" textlink="">
      <xdr:nvSpPr>
        <xdr:cNvPr id="194" name="人件費・物件費等の状況平均値テキスト"/>
        <xdr:cNvSpPr txBox="1"/>
      </xdr:nvSpPr>
      <xdr:spPr>
        <a:xfrm>
          <a:off x="5041900" y="13972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112832</xdr:rowOff>
    </xdr:from>
    <xdr:to>
      <xdr:col>23</xdr:col>
      <xdr:colOff>184150</xdr:colOff>
      <xdr:row>82</xdr:row>
      <xdr:rowOff>42982</xdr:rowOff>
    </xdr:to>
    <xdr:sp macro="" textlink="">
      <xdr:nvSpPr>
        <xdr:cNvPr id="195" name="フローチャート: 判断 194"/>
        <xdr:cNvSpPr/>
      </xdr:nvSpPr>
      <xdr:spPr>
        <a:xfrm>
          <a:off x="4902200" y="140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2632</xdr:rowOff>
    </xdr:from>
    <xdr:to>
      <xdr:col>19</xdr:col>
      <xdr:colOff>133350</xdr:colOff>
      <xdr:row>81</xdr:row>
      <xdr:rowOff>54913</xdr:rowOff>
    </xdr:to>
    <xdr:cxnSp macro="">
      <xdr:nvCxnSpPr>
        <xdr:cNvPr id="196" name="直線コネクタ 195"/>
        <xdr:cNvCxnSpPr/>
      </xdr:nvCxnSpPr>
      <xdr:spPr>
        <a:xfrm>
          <a:off x="3225800" y="13890082"/>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77240</xdr:rowOff>
    </xdr:from>
    <xdr:to>
      <xdr:col>19</xdr:col>
      <xdr:colOff>184150</xdr:colOff>
      <xdr:row>82</xdr:row>
      <xdr:rowOff>7390</xdr:rowOff>
    </xdr:to>
    <xdr:sp macro="" textlink="">
      <xdr:nvSpPr>
        <xdr:cNvPr id="197" name="フローチャート: 判断 196"/>
        <xdr:cNvSpPr/>
      </xdr:nvSpPr>
      <xdr:spPr>
        <a:xfrm>
          <a:off x="4064000" y="1396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163617</xdr:rowOff>
    </xdr:from>
    <xdr:ext cx="736600" cy="259045"/>
    <xdr:sp macro="" textlink="">
      <xdr:nvSpPr>
        <xdr:cNvPr id="198" name="テキスト ボックス 197"/>
        <xdr:cNvSpPr txBox="1"/>
      </xdr:nvSpPr>
      <xdr:spPr>
        <a:xfrm>
          <a:off x="3733800" y="1405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2632</xdr:rowOff>
    </xdr:from>
    <xdr:to>
      <xdr:col>15</xdr:col>
      <xdr:colOff>82550</xdr:colOff>
      <xdr:row>81</xdr:row>
      <xdr:rowOff>11440</xdr:rowOff>
    </xdr:to>
    <xdr:cxnSp macro="">
      <xdr:nvCxnSpPr>
        <xdr:cNvPr id="199" name="直線コネクタ 198"/>
        <xdr:cNvCxnSpPr/>
      </xdr:nvCxnSpPr>
      <xdr:spPr>
        <a:xfrm flipV="1">
          <a:off x="2336800" y="13890082"/>
          <a:ext cx="889000" cy="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84117</xdr:rowOff>
    </xdr:from>
    <xdr:to>
      <xdr:col>15</xdr:col>
      <xdr:colOff>133350</xdr:colOff>
      <xdr:row>82</xdr:row>
      <xdr:rowOff>14267</xdr:rowOff>
    </xdr:to>
    <xdr:sp macro="" textlink="">
      <xdr:nvSpPr>
        <xdr:cNvPr id="200" name="フローチャート: 判断 199"/>
        <xdr:cNvSpPr/>
      </xdr:nvSpPr>
      <xdr:spPr>
        <a:xfrm>
          <a:off x="31750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170494</xdr:rowOff>
    </xdr:from>
    <xdr:ext cx="762000" cy="259045"/>
    <xdr:sp macro="" textlink="">
      <xdr:nvSpPr>
        <xdr:cNvPr id="201" name="テキスト ボックス 200"/>
        <xdr:cNvSpPr txBox="1"/>
      </xdr:nvSpPr>
      <xdr:spPr>
        <a:xfrm>
          <a:off x="2844800" y="1405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170864</xdr:rowOff>
    </xdr:from>
    <xdr:to>
      <xdr:col>11</xdr:col>
      <xdr:colOff>31750</xdr:colOff>
      <xdr:row>81</xdr:row>
      <xdr:rowOff>11440</xdr:rowOff>
    </xdr:to>
    <xdr:cxnSp macro="">
      <xdr:nvCxnSpPr>
        <xdr:cNvPr id="202" name="直線コネクタ 201"/>
        <xdr:cNvCxnSpPr/>
      </xdr:nvCxnSpPr>
      <xdr:spPr>
        <a:xfrm>
          <a:off x="1447800" y="13886864"/>
          <a:ext cx="889000" cy="1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76302</xdr:rowOff>
    </xdr:from>
    <xdr:to>
      <xdr:col>11</xdr:col>
      <xdr:colOff>82550</xdr:colOff>
      <xdr:row>82</xdr:row>
      <xdr:rowOff>6452</xdr:rowOff>
    </xdr:to>
    <xdr:sp macro="" textlink="">
      <xdr:nvSpPr>
        <xdr:cNvPr id="203" name="フローチャート: 判断 202"/>
        <xdr:cNvSpPr/>
      </xdr:nvSpPr>
      <xdr:spPr>
        <a:xfrm>
          <a:off x="2286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162679</xdr:rowOff>
    </xdr:from>
    <xdr:ext cx="762000" cy="259045"/>
    <xdr:sp macro="" textlink="">
      <xdr:nvSpPr>
        <xdr:cNvPr id="204" name="テキスト ボックス 203"/>
        <xdr:cNvSpPr txBox="1"/>
      </xdr:nvSpPr>
      <xdr:spPr>
        <a:xfrm>
          <a:off x="1955800" y="1405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68647</xdr:rowOff>
    </xdr:from>
    <xdr:to>
      <xdr:col>7</xdr:col>
      <xdr:colOff>31750</xdr:colOff>
      <xdr:row>81</xdr:row>
      <xdr:rowOff>170247</xdr:rowOff>
    </xdr:to>
    <xdr:sp macro="" textlink="">
      <xdr:nvSpPr>
        <xdr:cNvPr id="205" name="フローチャート: 判断 204"/>
        <xdr:cNvSpPr/>
      </xdr:nvSpPr>
      <xdr:spPr>
        <a:xfrm>
          <a:off x="1397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155024</xdr:rowOff>
    </xdr:from>
    <xdr:ext cx="762000" cy="259045"/>
    <xdr:sp macro="" textlink="">
      <xdr:nvSpPr>
        <xdr:cNvPr id="206" name="テキスト ボックス 205"/>
        <xdr:cNvSpPr txBox="1"/>
      </xdr:nvSpPr>
      <xdr:spPr>
        <a:xfrm>
          <a:off x="1066800" y="140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143015</xdr:rowOff>
    </xdr:from>
    <xdr:to>
      <xdr:col>23</xdr:col>
      <xdr:colOff>184150</xdr:colOff>
      <xdr:row>81</xdr:row>
      <xdr:rowOff>73165</xdr:rowOff>
    </xdr:to>
    <xdr:sp macro="" textlink="">
      <xdr:nvSpPr>
        <xdr:cNvPr id="212" name="楕円 211"/>
        <xdr:cNvSpPr/>
      </xdr:nvSpPr>
      <xdr:spPr>
        <a:xfrm>
          <a:off x="4902200" y="1385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64292</xdr:rowOff>
    </xdr:from>
    <xdr:ext cx="762000" cy="259045"/>
    <xdr:sp macro="" textlink="">
      <xdr:nvSpPr>
        <xdr:cNvPr id="213" name="人件費・物件費等の状況該当値テキスト"/>
        <xdr:cNvSpPr txBox="1"/>
      </xdr:nvSpPr>
      <xdr:spPr>
        <a:xfrm>
          <a:off x="5041900" y="1378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4113</xdr:rowOff>
    </xdr:from>
    <xdr:to>
      <xdr:col>19</xdr:col>
      <xdr:colOff>184150</xdr:colOff>
      <xdr:row>81</xdr:row>
      <xdr:rowOff>105713</xdr:rowOff>
    </xdr:to>
    <xdr:sp macro="" textlink="">
      <xdr:nvSpPr>
        <xdr:cNvPr id="214" name="楕円 213"/>
        <xdr:cNvSpPr/>
      </xdr:nvSpPr>
      <xdr:spPr>
        <a:xfrm>
          <a:off x="4064000" y="1389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115890</xdr:rowOff>
    </xdr:from>
    <xdr:ext cx="736600" cy="259045"/>
    <xdr:sp macro="" textlink="">
      <xdr:nvSpPr>
        <xdr:cNvPr id="215" name="テキスト ボックス 214"/>
        <xdr:cNvSpPr txBox="1"/>
      </xdr:nvSpPr>
      <xdr:spPr>
        <a:xfrm>
          <a:off x="3733800" y="13660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123282</xdr:rowOff>
    </xdr:from>
    <xdr:to>
      <xdr:col>15</xdr:col>
      <xdr:colOff>133350</xdr:colOff>
      <xdr:row>81</xdr:row>
      <xdr:rowOff>53432</xdr:rowOff>
    </xdr:to>
    <xdr:sp macro="" textlink="">
      <xdr:nvSpPr>
        <xdr:cNvPr id="216" name="楕円 215"/>
        <xdr:cNvSpPr/>
      </xdr:nvSpPr>
      <xdr:spPr>
        <a:xfrm>
          <a:off x="3175000" y="1383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63609</xdr:rowOff>
    </xdr:from>
    <xdr:ext cx="762000" cy="259045"/>
    <xdr:sp macro="" textlink="">
      <xdr:nvSpPr>
        <xdr:cNvPr id="217" name="テキスト ボックス 216"/>
        <xdr:cNvSpPr txBox="1"/>
      </xdr:nvSpPr>
      <xdr:spPr>
        <a:xfrm>
          <a:off x="2844800" y="1360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132090</xdr:rowOff>
    </xdr:from>
    <xdr:to>
      <xdr:col>11</xdr:col>
      <xdr:colOff>82550</xdr:colOff>
      <xdr:row>81</xdr:row>
      <xdr:rowOff>62240</xdr:rowOff>
    </xdr:to>
    <xdr:sp macro="" textlink="">
      <xdr:nvSpPr>
        <xdr:cNvPr id="218" name="楕円 217"/>
        <xdr:cNvSpPr/>
      </xdr:nvSpPr>
      <xdr:spPr>
        <a:xfrm>
          <a:off x="2286000" y="1384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72417</xdr:rowOff>
    </xdr:from>
    <xdr:ext cx="762000" cy="259045"/>
    <xdr:sp macro="" textlink="">
      <xdr:nvSpPr>
        <xdr:cNvPr id="219" name="テキスト ボックス 218"/>
        <xdr:cNvSpPr txBox="1"/>
      </xdr:nvSpPr>
      <xdr:spPr>
        <a:xfrm>
          <a:off x="1955800" y="1361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120064</xdr:rowOff>
    </xdr:from>
    <xdr:to>
      <xdr:col>7</xdr:col>
      <xdr:colOff>31750</xdr:colOff>
      <xdr:row>81</xdr:row>
      <xdr:rowOff>50214</xdr:rowOff>
    </xdr:to>
    <xdr:sp macro="" textlink="">
      <xdr:nvSpPr>
        <xdr:cNvPr id="220" name="楕円 219"/>
        <xdr:cNvSpPr/>
      </xdr:nvSpPr>
      <xdr:spPr>
        <a:xfrm>
          <a:off x="1397000" y="1383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60391</xdr:rowOff>
    </xdr:from>
    <xdr:ext cx="762000" cy="259045"/>
    <xdr:sp macro="" textlink="">
      <xdr:nvSpPr>
        <xdr:cNvPr id="221" name="テキスト ボックス 220"/>
        <xdr:cNvSpPr txBox="1"/>
      </xdr:nvSpPr>
      <xdr:spPr>
        <a:xfrm>
          <a:off x="1066800" y="1360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国家公務員及び類似団体の平均を下回っている。引き続き、人事院勧告準拠を基本とし、適正な給与制度運用に努めていく。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29634</xdr:rowOff>
    </xdr:to>
    <xdr:cxnSp macro="">
      <xdr:nvCxnSpPr>
        <xdr:cNvPr id="250" name="直線コネクタ 249"/>
        <xdr:cNvCxnSpPr/>
      </xdr:nvCxnSpPr>
      <xdr:spPr>
        <a:xfrm flipV="1">
          <a:off x="17018000" y="1388110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62441</xdr:rowOff>
    </xdr:from>
    <xdr:to>
      <xdr:col>81</xdr:col>
      <xdr:colOff>44450</xdr:colOff>
      <xdr:row>84</xdr:row>
      <xdr:rowOff>82550</xdr:rowOff>
    </xdr:to>
    <xdr:cxnSp macro="">
      <xdr:nvCxnSpPr>
        <xdr:cNvPr id="255" name="直線コネクタ 254"/>
        <xdr:cNvCxnSpPr/>
      </xdr:nvCxnSpPr>
      <xdr:spPr>
        <a:xfrm flipV="1">
          <a:off x="16179800" y="14464241"/>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6"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7" name="フローチャート: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102659</xdr:rowOff>
    </xdr:to>
    <xdr:cxnSp macro="">
      <xdr:nvCxnSpPr>
        <xdr:cNvPr id="258" name="直線コネクタ 257"/>
        <xdr:cNvCxnSpPr/>
      </xdr:nvCxnSpPr>
      <xdr:spPr>
        <a:xfrm flipV="1">
          <a:off x="15290800" y="1448435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59" name="フローチャート: 判断 258"/>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0" name="テキスト ボックス 259"/>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84</xdr:row>
      <xdr:rowOff>102659</xdr:rowOff>
    </xdr:to>
    <xdr:cxnSp macro="">
      <xdr:nvCxnSpPr>
        <xdr:cNvPr id="261" name="直線コネクタ 260"/>
        <xdr:cNvCxnSpPr/>
      </xdr:nvCxnSpPr>
      <xdr:spPr>
        <a:xfrm>
          <a:off x="14401800" y="1448435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2" name="フローチャート: 判断 261"/>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3" name="テキスト ボックス 262"/>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84</xdr:row>
      <xdr:rowOff>82550</xdr:rowOff>
    </xdr:to>
    <xdr:cxnSp macro="">
      <xdr:nvCxnSpPr>
        <xdr:cNvPr id="264" name="直線コネクタ 263"/>
        <xdr:cNvCxnSpPr/>
      </xdr:nvCxnSpPr>
      <xdr:spPr>
        <a:xfrm>
          <a:off x="13512800" y="143637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66" name="テキスト ボックス 265"/>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8" name="テキスト ボックス 267"/>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11641</xdr:rowOff>
    </xdr:from>
    <xdr:to>
      <xdr:col>81</xdr:col>
      <xdr:colOff>95250</xdr:colOff>
      <xdr:row>84</xdr:row>
      <xdr:rowOff>113241</xdr:rowOff>
    </xdr:to>
    <xdr:sp macro="" textlink="">
      <xdr:nvSpPr>
        <xdr:cNvPr id="274" name="楕円 273"/>
        <xdr:cNvSpPr/>
      </xdr:nvSpPr>
      <xdr:spPr>
        <a:xfrm>
          <a:off x="169672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28168</xdr:rowOff>
    </xdr:from>
    <xdr:ext cx="762000" cy="259045"/>
    <xdr:sp macro="" textlink="">
      <xdr:nvSpPr>
        <xdr:cNvPr id="275" name="給与水準   （国との比較）該当値テキスト"/>
        <xdr:cNvSpPr txBox="1"/>
      </xdr:nvSpPr>
      <xdr:spPr>
        <a:xfrm>
          <a:off x="17106900" y="1425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76" name="楕円 275"/>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77" name="テキスト ボックス 276"/>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51859</xdr:rowOff>
    </xdr:from>
    <xdr:to>
      <xdr:col>73</xdr:col>
      <xdr:colOff>44450</xdr:colOff>
      <xdr:row>84</xdr:row>
      <xdr:rowOff>153459</xdr:rowOff>
    </xdr:to>
    <xdr:sp macro="" textlink="">
      <xdr:nvSpPr>
        <xdr:cNvPr id="278" name="楕円 277"/>
        <xdr:cNvSpPr/>
      </xdr:nvSpPr>
      <xdr:spPr>
        <a:xfrm>
          <a:off x="15240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163636</xdr:rowOff>
    </xdr:from>
    <xdr:ext cx="762000" cy="259045"/>
    <xdr:sp macro="" textlink="">
      <xdr:nvSpPr>
        <xdr:cNvPr id="279" name="テキスト ボックス 278"/>
        <xdr:cNvSpPr txBox="1"/>
      </xdr:nvSpPr>
      <xdr:spPr>
        <a:xfrm>
          <a:off x="14909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0" name="楕円 279"/>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1" name="テキスト ボックス 280"/>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2" name="楕円 281"/>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3" name="テキスト ボックス 282"/>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組織の簡素化や民間委託化の推進等により定員の適正化に努めてきた結果、類似団体の平均を大きく下回っている。今後さらに事務事業の見直し等に努め、職員定数の適正化に努めていく。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52070</xdr:rowOff>
    </xdr:from>
    <xdr:to>
      <xdr:col>81</xdr:col>
      <xdr:colOff>44450</xdr:colOff>
      <xdr:row>66</xdr:row>
      <xdr:rowOff>141151</xdr:rowOff>
    </xdr:to>
    <xdr:cxnSp macro="">
      <xdr:nvCxnSpPr>
        <xdr:cNvPr id="315" name="直線コネクタ 314"/>
        <xdr:cNvCxnSpPr/>
      </xdr:nvCxnSpPr>
      <xdr:spPr>
        <a:xfrm flipV="1">
          <a:off x="17018000" y="10167620"/>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6"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7" name="直線コネクタ 316"/>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138447</xdr:rowOff>
    </xdr:from>
    <xdr:ext cx="762000" cy="259045"/>
    <xdr:sp macro="" textlink="">
      <xdr:nvSpPr>
        <xdr:cNvPr id="318"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52070</xdr:rowOff>
    </xdr:from>
    <xdr:to>
      <xdr:col>81</xdr:col>
      <xdr:colOff>133350</xdr:colOff>
      <xdr:row>59</xdr:row>
      <xdr:rowOff>52070</xdr:rowOff>
    </xdr:to>
    <xdr:cxnSp macro="">
      <xdr:nvCxnSpPr>
        <xdr:cNvPr id="319" name="直線コネクタ 318"/>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152944</xdr:rowOff>
    </xdr:from>
    <xdr:to>
      <xdr:col>81</xdr:col>
      <xdr:colOff>44450</xdr:colOff>
      <xdr:row>60</xdr:row>
      <xdr:rowOff>156391</xdr:rowOff>
    </xdr:to>
    <xdr:cxnSp macro="">
      <xdr:nvCxnSpPr>
        <xdr:cNvPr id="320" name="直線コネクタ 319"/>
        <xdr:cNvCxnSpPr/>
      </xdr:nvCxnSpPr>
      <xdr:spPr>
        <a:xfrm flipV="1">
          <a:off x="16179800" y="10439944"/>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199</xdr:rowOff>
    </xdr:from>
    <xdr:ext cx="762000" cy="259045"/>
    <xdr:sp macro="" textlink="">
      <xdr:nvSpPr>
        <xdr:cNvPr id="321" name="定員管理の状況平均値テキスト"/>
        <xdr:cNvSpPr txBox="1"/>
      </xdr:nvSpPr>
      <xdr:spPr>
        <a:xfrm>
          <a:off x="17106900" y="1063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22" name="フローチャート: 判断 321"/>
        <xdr:cNvSpPr/>
      </xdr:nvSpPr>
      <xdr:spPr>
        <a:xfrm>
          <a:off x="169672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156391</xdr:rowOff>
    </xdr:from>
    <xdr:to>
      <xdr:col>77</xdr:col>
      <xdr:colOff>44450</xdr:colOff>
      <xdr:row>60</xdr:row>
      <xdr:rowOff>156391</xdr:rowOff>
    </xdr:to>
    <xdr:cxnSp macro="">
      <xdr:nvCxnSpPr>
        <xdr:cNvPr id="323" name="直線コネクタ 322"/>
        <xdr:cNvCxnSpPr/>
      </xdr:nvCxnSpPr>
      <xdr:spPr>
        <a:xfrm>
          <a:off x="15290800" y="10443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14333</xdr:rowOff>
    </xdr:from>
    <xdr:to>
      <xdr:col>77</xdr:col>
      <xdr:colOff>95250</xdr:colOff>
      <xdr:row>62</xdr:row>
      <xdr:rowOff>115933</xdr:rowOff>
    </xdr:to>
    <xdr:sp macro="" textlink="">
      <xdr:nvSpPr>
        <xdr:cNvPr id="324" name="フローチャート: 判断 323"/>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100710</xdr:rowOff>
    </xdr:from>
    <xdr:ext cx="736600" cy="259045"/>
    <xdr:sp macro="" textlink="">
      <xdr:nvSpPr>
        <xdr:cNvPr id="325" name="テキスト ボックス 324"/>
        <xdr:cNvSpPr txBox="1"/>
      </xdr:nvSpPr>
      <xdr:spPr>
        <a:xfrm>
          <a:off x="15798800" y="10730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156391</xdr:rowOff>
    </xdr:from>
    <xdr:to>
      <xdr:col>72</xdr:col>
      <xdr:colOff>203200</xdr:colOff>
      <xdr:row>60</xdr:row>
      <xdr:rowOff>159838</xdr:rowOff>
    </xdr:to>
    <xdr:cxnSp macro="">
      <xdr:nvCxnSpPr>
        <xdr:cNvPr id="326" name="直線コネクタ 325"/>
        <xdr:cNvCxnSpPr/>
      </xdr:nvCxnSpPr>
      <xdr:spPr>
        <a:xfrm flipV="1">
          <a:off x="14401800" y="1044339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7438</xdr:rowOff>
    </xdr:from>
    <xdr:to>
      <xdr:col>73</xdr:col>
      <xdr:colOff>44450</xdr:colOff>
      <xdr:row>62</xdr:row>
      <xdr:rowOff>109038</xdr:rowOff>
    </xdr:to>
    <xdr:sp macro="" textlink="">
      <xdr:nvSpPr>
        <xdr:cNvPr id="327" name="フローチャート: 判断 326"/>
        <xdr:cNvSpPr/>
      </xdr:nvSpPr>
      <xdr:spPr>
        <a:xfrm>
          <a:off x="15240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93815</xdr:rowOff>
    </xdr:from>
    <xdr:ext cx="762000" cy="259045"/>
    <xdr:sp macro="" textlink="">
      <xdr:nvSpPr>
        <xdr:cNvPr id="328" name="テキスト ボックス 327"/>
        <xdr:cNvSpPr txBox="1"/>
      </xdr:nvSpPr>
      <xdr:spPr>
        <a:xfrm>
          <a:off x="14909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159838</xdr:rowOff>
    </xdr:from>
    <xdr:to>
      <xdr:col>68</xdr:col>
      <xdr:colOff>152400</xdr:colOff>
      <xdr:row>60</xdr:row>
      <xdr:rowOff>163285</xdr:rowOff>
    </xdr:to>
    <xdr:cxnSp macro="">
      <xdr:nvCxnSpPr>
        <xdr:cNvPr id="329" name="直線コネクタ 328"/>
        <xdr:cNvCxnSpPr/>
      </xdr:nvCxnSpPr>
      <xdr:spPr>
        <a:xfrm flipV="1">
          <a:off x="13512800" y="1044683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0" name="フローチャート: 判断 329"/>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73133</xdr:rowOff>
    </xdr:from>
    <xdr:ext cx="762000" cy="259045"/>
    <xdr:sp macro="" textlink="">
      <xdr:nvSpPr>
        <xdr:cNvPr id="331" name="テキスト ボックス 330"/>
        <xdr:cNvSpPr txBox="1"/>
      </xdr:nvSpPr>
      <xdr:spPr>
        <a:xfrm>
          <a:off x="14020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83474</xdr:rowOff>
    </xdr:from>
    <xdr:ext cx="762000" cy="259045"/>
    <xdr:sp macro="" textlink="">
      <xdr:nvSpPr>
        <xdr:cNvPr id="333" name="テキスト ボックス 332"/>
        <xdr:cNvSpPr txBox="1"/>
      </xdr:nvSpPr>
      <xdr:spPr>
        <a:xfrm>
          <a:off x="13131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102144</xdr:rowOff>
    </xdr:from>
    <xdr:to>
      <xdr:col>81</xdr:col>
      <xdr:colOff>95250</xdr:colOff>
      <xdr:row>61</xdr:row>
      <xdr:rowOff>32294</xdr:rowOff>
    </xdr:to>
    <xdr:sp macro="" textlink="">
      <xdr:nvSpPr>
        <xdr:cNvPr id="339" name="楕円 338"/>
        <xdr:cNvSpPr/>
      </xdr:nvSpPr>
      <xdr:spPr>
        <a:xfrm>
          <a:off x="169672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118671</xdr:rowOff>
    </xdr:from>
    <xdr:ext cx="762000" cy="259045"/>
    <xdr:sp macro="" textlink="">
      <xdr:nvSpPr>
        <xdr:cNvPr id="340" name="定員管理の状況該当値テキスト"/>
        <xdr:cNvSpPr txBox="1"/>
      </xdr:nvSpPr>
      <xdr:spPr>
        <a:xfrm>
          <a:off x="17106900" y="1023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105591</xdr:rowOff>
    </xdr:from>
    <xdr:to>
      <xdr:col>77</xdr:col>
      <xdr:colOff>95250</xdr:colOff>
      <xdr:row>61</xdr:row>
      <xdr:rowOff>35741</xdr:rowOff>
    </xdr:to>
    <xdr:sp macro="" textlink="">
      <xdr:nvSpPr>
        <xdr:cNvPr id="341" name="楕円 340"/>
        <xdr:cNvSpPr/>
      </xdr:nvSpPr>
      <xdr:spPr>
        <a:xfrm>
          <a:off x="16129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45918</xdr:rowOff>
    </xdr:from>
    <xdr:ext cx="736600" cy="259045"/>
    <xdr:sp macro="" textlink="">
      <xdr:nvSpPr>
        <xdr:cNvPr id="342" name="テキスト ボックス 341"/>
        <xdr:cNvSpPr txBox="1"/>
      </xdr:nvSpPr>
      <xdr:spPr>
        <a:xfrm>
          <a:off x="15798800" y="10161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105591</xdr:rowOff>
    </xdr:from>
    <xdr:to>
      <xdr:col>73</xdr:col>
      <xdr:colOff>44450</xdr:colOff>
      <xdr:row>61</xdr:row>
      <xdr:rowOff>35741</xdr:rowOff>
    </xdr:to>
    <xdr:sp macro="" textlink="">
      <xdr:nvSpPr>
        <xdr:cNvPr id="343" name="楕円 342"/>
        <xdr:cNvSpPr/>
      </xdr:nvSpPr>
      <xdr:spPr>
        <a:xfrm>
          <a:off x="15240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45918</xdr:rowOff>
    </xdr:from>
    <xdr:ext cx="762000" cy="259045"/>
    <xdr:sp macro="" textlink="">
      <xdr:nvSpPr>
        <xdr:cNvPr id="344" name="テキスト ボックス 343"/>
        <xdr:cNvSpPr txBox="1"/>
      </xdr:nvSpPr>
      <xdr:spPr>
        <a:xfrm>
          <a:off x="14909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109038</xdr:rowOff>
    </xdr:from>
    <xdr:to>
      <xdr:col>68</xdr:col>
      <xdr:colOff>203200</xdr:colOff>
      <xdr:row>61</xdr:row>
      <xdr:rowOff>39188</xdr:rowOff>
    </xdr:to>
    <xdr:sp macro="" textlink="">
      <xdr:nvSpPr>
        <xdr:cNvPr id="345" name="楕円 344"/>
        <xdr:cNvSpPr/>
      </xdr:nvSpPr>
      <xdr:spPr>
        <a:xfrm>
          <a:off x="14351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49365</xdr:rowOff>
    </xdr:from>
    <xdr:ext cx="762000" cy="259045"/>
    <xdr:sp macro="" textlink="">
      <xdr:nvSpPr>
        <xdr:cNvPr id="346" name="テキスト ボックス 345"/>
        <xdr:cNvSpPr txBox="1"/>
      </xdr:nvSpPr>
      <xdr:spPr>
        <a:xfrm>
          <a:off x="14020800" y="1016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47" name="楕円 346"/>
        <xdr:cNvSpPr/>
      </xdr:nvSpPr>
      <xdr:spPr>
        <a:xfrm>
          <a:off x="13462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52812</xdr:rowOff>
    </xdr:from>
    <xdr:ext cx="762000" cy="259045"/>
    <xdr:sp macro="" textlink="">
      <xdr:nvSpPr>
        <xdr:cNvPr id="348" name="テキスト ボックス 347"/>
        <xdr:cNvSpPr txBox="1"/>
      </xdr:nvSpPr>
      <xdr:spPr>
        <a:xfrm>
          <a:off x="13131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類似団体の平均を上回っているものの、</a:t>
          </a:r>
          <a:r>
            <a:rPr kumimoji="1" lang="ja-JP" altLang="en-US" sz="1100">
              <a:solidFill>
                <a:schemeClr val="dk1"/>
              </a:solidFill>
              <a:effectLst/>
              <a:latin typeface="+mn-lt"/>
              <a:ea typeface="+mn-ea"/>
              <a:cs typeface="+mn-cs"/>
            </a:rPr>
            <a:t>地方債償還の進捗等により減少している</a:t>
          </a:r>
          <a:r>
            <a:rPr kumimoji="1" lang="ja-JP" altLang="ja-JP" sz="1100">
              <a:solidFill>
                <a:schemeClr val="dk1"/>
              </a:solidFill>
              <a:effectLst/>
              <a:latin typeface="+mn-lt"/>
              <a:ea typeface="+mn-ea"/>
              <a:cs typeface="+mn-cs"/>
            </a:rPr>
            <a:t>。今後も中期財政計画の実践により、繰上償還の実施や地方債の新規発行抑制等による財政基盤の強化に努めていく。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5" name="直線コネクタ 374"/>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6"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7" name="直線コネクタ 376"/>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8"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9" name="直線コネクタ 378"/>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88392</xdr:rowOff>
    </xdr:from>
    <xdr:to>
      <xdr:col>81</xdr:col>
      <xdr:colOff>44450</xdr:colOff>
      <xdr:row>41</xdr:row>
      <xdr:rowOff>32766</xdr:rowOff>
    </xdr:to>
    <xdr:cxnSp macro="">
      <xdr:nvCxnSpPr>
        <xdr:cNvPr id="380" name="直線コネクタ 379"/>
        <xdr:cNvCxnSpPr/>
      </xdr:nvCxnSpPr>
      <xdr:spPr>
        <a:xfrm flipV="1">
          <a:off x="16179800" y="6946392"/>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109745</xdr:rowOff>
    </xdr:from>
    <xdr:ext cx="762000" cy="259045"/>
    <xdr:sp macro="" textlink="">
      <xdr:nvSpPr>
        <xdr:cNvPr id="381" name="公債費負担の状況平均値テキスト"/>
        <xdr:cNvSpPr txBox="1"/>
      </xdr:nvSpPr>
      <xdr:spPr>
        <a:xfrm>
          <a:off x="17106900" y="662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82" name="フローチャート: 判断 381"/>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165608</xdr:rowOff>
    </xdr:from>
    <xdr:to>
      <xdr:col>77</xdr:col>
      <xdr:colOff>44450</xdr:colOff>
      <xdr:row>41</xdr:row>
      <xdr:rowOff>32766</xdr:rowOff>
    </xdr:to>
    <xdr:cxnSp macro="">
      <xdr:nvCxnSpPr>
        <xdr:cNvPr id="383" name="直線コネクタ 382"/>
        <xdr:cNvCxnSpPr/>
      </xdr:nvCxnSpPr>
      <xdr:spPr>
        <a:xfrm>
          <a:off x="15290800" y="702360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112522</xdr:rowOff>
    </xdr:from>
    <xdr:to>
      <xdr:col>77</xdr:col>
      <xdr:colOff>95250</xdr:colOff>
      <xdr:row>40</xdr:row>
      <xdr:rowOff>42672</xdr:rowOff>
    </xdr:to>
    <xdr:sp macro="" textlink="">
      <xdr:nvSpPr>
        <xdr:cNvPr id="384" name="フローチャート: 判断 383"/>
        <xdr:cNvSpPr/>
      </xdr:nvSpPr>
      <xdr:spPr>
        <a:xfrm>
          <a:off x="16129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52849</xdr:rowOff>
    </xdr:from>
    <xdr:ext cx="736600" cy="259045"/>
    <xdr:sp macro="" textlink="">
      <xdr:nvSpPr>
        <xdr:cNvPr id="385" name="テキスト ボックス 384"/>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136652</xdr:rowOff>
    </xdr:from>
    <xdr:to>
      <xdr:col>72</xdr:col>
      <xdr:colOff>203200</xdr:colOff>
      <xdr:row>40</xdr:row>
      <xdr:rowOff>165608</xdr:rowOff>
    </xdr:to>
    <xdr:cxnSp macro="">
      <xdr:nvCxnSpPr>
        <xdr:cNvPr id="386" name="直線コネクタ 385"/>
        <xdr:cNvCxnSpPr/>
      </xdr:nvCxnSpPr>
      <xdr:spPr>
        <a:xfrm>
          <a:off x="14401800" y="69946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7" name="フローチャート: 判断 386"/>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88" name="テキスト ボックス 387"/>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136652</xdr:rowOff>
    </xdr:from>
    <xdr:to>
      <xdr:col>68</xdr:col>
      <xdr:colOff>152400</xdr:colOff>
      <xdr:row>40</xdr:row>
      <xdr:rowOff>136652</xdr:rowOff>
    </xdr:to>
    <xdr:cxnSp macro="">
      <xdr:nvCxnSpPr>
        <xdr:cNvPr id="389" name="直線コネクタ 388"/>
        <xdr:cNvCxnSpPr/>
      </xdr:nvCxnSpPr>
      <xdr:spPr>
        <a:xfrm>
          <a:off x="13512800" y="6994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170434</xdr:rowOff>
    </xdr:from>
    <xdr:to>
      <xdr:col>68</xdr:col>
      <xdr:colOff>203200</xdr:colOff>
      <xdr:row>40</xdr:row>
      <xdr:rowOff>100584</xdr:rowOff>
    </xdr:to>
    <xdr:sp macro="" textlink="">
      <xdr:nvSpPr>
        <xdr:cNvPr id="390" name="フローチャート: 判断 389"/>
        <xdr:cNvSpPr/>
      </xdr:nvSpPr>
      <xdr:spPr>
        <a:xfrm>
          <a:off x="14351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110761</xdr:rowOff>
    </xdr:from>
    <xdr:ext cx="762000" cy="259045"/>
    <xdr:sp macro="" textlink="">
      <xdr:nvSpPr>
        <xdr:cNvPr id="391" name="テキスト ボックス 390"/>
        <xdr:cNvSpPr txBox="1"/>
      </xdr:nvSpPr>
      <xdr:spPr>
        <a:xfrm>
          <a:off x="14020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392" name="フローチャート: 判断 391"/>
        <xdr:cNvSpPr/>
      </xdr:nvSpPr>
      <xdr:spPr>
        <a:xfrm>
          <a:off x="13462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168673</xdr:rowOff>
    </xdr:from>
    <xdr:ext cx="762000" cy="259045"/>
    <xdr:sp macro="" textlink="">
      <xdr:nvSpPr>
        <xdr:cNvPr id="393" name="テキスト ボックス 392"/>
        <xdr:cNvSpPr txBox="1"/>
      </xdr:nvSpPr>
      <xdr:spPr>
        <a:xfrm>
          <a:off x="13131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37592</xdr:rowOff>
    </xdr:from>
    <xdr:to>
      <xdr:col>81</xdr:col>
      <xdr:colOff>95250</xdr:colOff>
      <xdr:row>40</xdr:row>
      <xdr:rowOff>139192</xdr:rowOff>
    </xdr:to>
    <xdr:sp macro="" textlink="">
      <xdr:nvSpPr>
        <xdr:cNvPr id="399" name="楕円 398"/>
        <xdr:cNvSpPr/>
      </xdr:nvSpPr>
      <xdr:spPr>
        <a:xfrm>
          <a:off x="169672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9669</xdr:rowOff>
    </xdr:from>
    <xdr:ext cx="762000" cy="259045"/>
    <xdr:sp macro="" textlink="">
      <xdr:nvSpPr>
        <xdr:cNvPr id="400" name="公債費負担の状況該当値テキスト"/>
        <xdr:cNvSpPr txBox="1"/>
      </xdr:nvSpPr>
      <xdr:spPr>
        <a:xfrm>
          <a:off x="17106900" y="686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153416</xdr:rowOff>
    </xdr:from>
    <xdr:to>
      <xdr:col>77</xdr:col>
      <xdr:colOff>95250</xdr:colOff>
      <xdr:row>41</xdr:row>
      <xdr:rowOff>83566</xdr:rowOff>
    </xdr:to>
    <xdr:sp macro="" textlink="">
      <xdr:nvSpPr>
        <xdr:cNvPr id="401" name="楕円 400"/>
        <xdr:cNvSpPr/>
      </xdr:nvSpPr>
      <xdr:spPr>
        <a:xfrm>
          <a:off x="16129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402" name="テキスト ボックス 401"/>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114808</xdr:rowOff>
    </xdr:from>
    <xdr:to>
      <xdr:col>73</xdr:col>
      <xdr:colOff>44450</xdr:colOff>
      <xdr:row>41</xdr:row>
      <xdr:rowOff>44958</xdr:rowOff>
    </xdr:to>
    <xdr:sp macro="" textlink="">
      <xdr:nvSpPr>
        <xdr:cNvPr id="403" name="楕円 402"/>
        <xdr:cNvSpPr/>
      </xdr:nvSpPr>
      <xdr:spPr>
        <a:xfrm>
          <a:off x="15240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29735</xdr:rowOff>
    </xdr:from>
    <xdr:ext cx="762000" cy="259045"/>
    <xdr:sp macro="" textlink="">
      <xdr:nvSpPr>
        <xdr:cNvPr id="404" name="テキスト ボックス 403"/>
        <xdr:cNvSpPr txBox="1"/>
      </xdr:nvSpPr>
      <xdr:spPr>
        <a:xfrm>
          <a:off x="14909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85852</xdr:rowOff>
    </xdr:from>
    <xdr:to>
      <xdr:col>68</xdr:col>
      <xdr:colOff>203200</xdr:colOff>
      <xdr:row>41</xdr:row>
      <xdr:rowOff>16002</xdr:rowOff>
    </xdr:to>
    <xdr:sp macro="" textlink="">
      <xdr:nvSpPr>
        <xdr:cNvPr id="405" name="楕円 404"/>
        <xdr:cNvSpPr/>
      </xdr:nvSpPr>
      <xdr:spPr>
        <a:xfrm>
          <a:off x="14351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779</xdr:rowOff>
    </xdr:from>
    <xdr:ext cx="762000" cy="259045"/>
    <xdr:sp macro="" textlink="">
      <xdr:nvSpPr>
        <xdr:cNvPr id="406" name="テキスト ボックス 405"/>
        <xdr:cNvSpPr txBox="1"/>
      </xdr:nvSpPr>
      <xdr:spPr>
        <a:xfrm>
          <a:off x="140208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85852</xdr:rowOff>
    </xdr:from>
    <xdr:to>
      <xdr:col>64</xdr:col>
      <xdr:colOff>152400</xdr:colOff>
      <xdr:row>41</xdr:row>
      <xdr:rowOff>16002</xdr:rowOff>
    </xdr:to>
    <xdr:sp macro="" textlink="">
      <xdr:nvSpPr>
        <xdr:cNvPr id="407" name="楕円 406"/>
        <xdr:cNvSpPr/>
      </xdr:nvSpPr>
      <xdr:spPr>
        <a:xfrm>
          <a:off x="13462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779</xdr:rowOff>
    </xdr:from>
    <xdr:ext cx="762000" cy="259045"/>
    <xdr:sp macro="" textlink="">
      <xdr:nvSpPr>
        <xdr:cNvPr id="408" name="テキスト ボックス 407"/>
        <xdr:cNvSpPr txBox="1"/>
      </xdr:nvSpPr>
      <xdr:spPr>
        <a:xfrm>
          <a:off x="131318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類似団体の平均を上回っているが、地方債現在高の減等により、減少している。今後も中期財政計画の実践により繰上償還の実施や地方債の新規発行抑制等による財政基盤の強化に努めていく。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104606</xdr:rowOff>
    </xdr:to>
    <xdr:cxnSp macro="">
      <xdr:nvCxnSpPr>
        <xdr:cNvPr id="437" name="直線コネクタ 436"/>
        <xdr:cNvCxnSpPr/>
      </xdr:nvCxnSpPr>
      <xdr:spPr>
        <a:xfrm flipV="1">
          <a:off x="17018000" y="2370667"/>
          <a:ext cx="0" cy="1334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76683</xdr:rowOff>
    </xdr:from>
    <xdr:ext cx="762000" cy="259045"/>
    <xdr:sp macro="" textlink="">
      <xdr:nvSpPr>
        <xdr:cNvPr id="438" name="将来負担の状況最小値テキスト"/>
        <xdr:cNvSpPr txBox="1"/>
      </xdr:nvSpPr>
      <xdr:spPr>
        <a:xfrm>
          <a:off x="17106900" y="367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104606</xdr:rowOff>
    </xdr:from>
    <xdr:to>
      <xdr:col>81</xdr:col>
      <xdr:colOff>133350</xdr:colOff>
      <xdr:row>21</xdr:row>
      <xdr:rowOff>104606</xdr:rowOff>
    </xdr:to>
    <xdr:cxnSp macro="">
      <xdr:nvCxnSpPr>
        <xdr:cNvPr id="439" name="直線コネクタ 438"/>
        <xdr:cNvCxnSpPr/>
      </xdr:nvCxnSpPr>
      <xdr:spPr>
        <a:xfrm>
          <a:off x="16929100" y="370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98806</xdr:rowOff>
    </xdr:from>
    <xdr:to>
      <xdr:col>81</xdr:col>
      <xdr:colOff>44450</xdr:colOff>
      <xdr:row>16</xdr:row>
      <xdr:rowOff>128566</xdr:rowOff>
    </xdr:to>
    <xdr:cxnSp macro="">
      <xdr:nvCxnSpPr>
        <xdr:cNvPr id="442" name="直線コネクタ 441"/>
        <xdr:cNvCxnSpPr/>
      </xdr:nvCxnSpPr>
      <xdr:spPr>
        <a:xfrm flipV="1">
          <a:off x="16179800" y="2842006"/>
          <a:ext cx="8382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38117</xdr:rowOff>
    </xdr:from>
    <xdr:ext cx="762000" cy="259045"/>
    <xdr:sp macro="" textlink="">
      <xdr:nvSpPr>
        <xdr:cNvPr id="443" name="将来負担の状況平均値テキスト"/>
        <xdr:cNvSpPr txBox="1"/>
      </xdr:nvSpPr>
      <xdr:spPr>
        <a:xfrm>
          <a:off x="17106900" y="2438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44" name="フローチャート: 判断 443"/>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128566</xdr:rowOff>
    </xdr:from>
    <xdr:to>
      <xdr:col>77</xdr:col>
      <xdr:colOff>44450</xdr:colOff>
      <xdr:row>17</xdr:row>
      <xdr:rowOff>6181</xdr:rowOff>
    </xdr:to>
    <xdr:cxnSp macro="">
      <xdr:nvCxnSpPr>
        <xdr:cNvPr id="445" name="直線コネクタ 444"/>
        <xdr:cNvCxnSpPr/>
      </xdr:nvCxnSpPr>
      <xdr:spPr>
        <a:xfrm flipV="1">
          <a:off x="15290800" y="2871766"/>
          <a:ext cx="889000" cy="4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6" name="フローチャート: 判断 445"/>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7" name="テキスト ボックス 446"/>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6181</xdr:rowOff>
    </xdr:from>
    <xdr:to>
      <xdr:col>72</xdr:col>
      <xdr:colOff>203200</xdr:colOff>
      <xdr:row>17</xdr:row>
      <xdr:rowOff>43984</xdr:rowOff>
    </xdr:to>
    <xdr:cxnSp macro="">
      <xdr:nvCxnSpPr>
        <xdr:cNvPr id="448" name="直線コネクタ 447"/>
        <xdr:cNvCxnSpPr/>
      </xdr:nvCxnSpPr>
      <xdr:spPr>
        <a:xfrm flipV="1">
          <a:off x="14401800" y="2920831"/>
          <a:ext cx="889000" cy="3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61002</xdr:rowOff>
    </xdr:from>
    <xdr:to>
      <xdr:col>73</xdr:col>
      <xdr:colOff>44450</xdr:colOff>
      <xdr:row>15</xdr:row>
      <xdr:rowOff>162602</xdr:rowOff>
    </xdr:to>
    <xdr:sp macro="" textlink="">
      <xdr:nvSpPr>
        <xdr:cNvPr id="449" name="フローチャート: 判断 448"/>
        <xdr:cNvSpPr/>
      </xdr:nvSpPr>
      <xdr:spPr>
        <a:xfrm>
          <a:off x="15240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1329</xdr:rowOff>
    </xdr:from>
    <xdr:ext cx="762000" cy="259045"/>
    <xdr:sp macro="" textlink="">
      <xdr:nvSpPr>
        <xdr:cNvPr id="450" name="テキスト ボックス 449"/>
        <xdr:cNvSpPr txBox="1"/>
      </xdr:nvSpPr>
      <xdr:spPr>
        <a:xfrm>
          <a:off x="14909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43984</xdr:rowOff>
    </xdr:from>
    <xdr:to>
      <xdr:col>68</xdr:col>
      <xdr:colOff>152400</xdr:colOff>
      <xdr:row>17</xdr:row>
      <xdr:rowOff>120396</xdr:rowOff>
    </xdr:to>
    <xdr:cxnSp macro="">
      <xdr:nvCxnSpPr>
        <xdr:cNvPr id="451" name="直線コネクタ 450"/>
        <xdr:cNvCxnSpPr/>
      </xdr:nvCxnSpPr>
      <xdr:spPr>
        <a:xfrm flipV="1">
          <a:off x="13512800" y="2958634"/>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81111</xdr:rowOff>
    </xdr:from>
    <xdr:to>
      <xdr:col>68</xdr:col>
      <xdr:colOff>203200</xdr:colOff>
      <xdr:row>16</xdr:row>
      <xdr:rowOff>11261</xdr:rowOff>
    </xdr:to>
    <xdr:sp macro="" textlink="">
      <xdr:nvSpPr>
        <xdr:cNvPr id="452" name="フローチャート: 判断 451"/>
        <xdr:cNvSpPr/>
      </xdr:nvSpPr>
      <xdr:spPr>
        <a:xfrm>
          <a:off x="14351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21438</xdr:rowOff>
    </xdr:from>
    <xdr:ext cx="762000" cy="259045"/>
    <xdr:sp macro="" textlink="">
      <xdr:nvSpPr>
        <xdr:cNvPr id="453" name="テキスト ボックス 452"/>
        <xdr:cNvSpPr txBox="1"/>
      </xdr:nvSpPr>
      <xdr:spPr>
        <a:xfrm>
          <a:off x="14020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126153</xdr:rowOff>
    </xdr:from>
    <xdr:to>
      <xdr:col>64</xdr:col>
      <xdr:colOff>152400</xdr:colOff>
      <xdr:row>16</xdr:row>
      <xdr:rowOff>56303</xdr:rowOff>
    </xdr:to>
    <xdr:sp macro="" textlink="">
      <xdr:nvSpPr>
        <xdr:cNvPr id="454" name="フローチャート: 判断 453"/>
        <xdr:cNvSpPr/>
      </xdr:nvSpPr>
      <xdr:spPr>
        <a:xfrm>
          <a:off x="13462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66480</xdr:rowOff>
    </xdr:from>
    <xdr:ext cx="762000" cy="259045"/>
    <xdr:sp macro="" textlink="">
      <xdr:nvSpPr>
        <xdr:cNvPr id="455" name="テキスト ボックス 454"/>
        <xdr:cNvSpPr txBox="1"/>
      </xdr:nvSpPr>
      <xdr:spPr>
        <a:xfrm>
          <a:off x="13131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48006</xdr:rowOff>
    </xdr:from>
    <xdr:to>
      <xdr:col>81</xdr:col>
      <xdr:colOff>95250</xdr:colOff>
      <xdr:row>16</xdr:row>
      <xdr:rowOff>149606</xdr:rowOff>
    </xdr:to>
    <xdr:sp macro="" textlink="">
      <xdr:nvSpPr>
        <xdr:cNvPr id="461" name="楕円 460"/>
        <xdr:cNvSpPr/>
      </xdr:nvSpPr>
      <xdr:spPr>
        <a:xfrm>
          <a:off x="16967200" y="279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20083</xdr:rowOff>
    </xdr:from>
    <xdr:ext cx="762000" cy="259045"/>
    <xdr:sp macro="" textlink="">
      <xdr:nvSpPr>
        <xdr:cNvPr id="462" name="将来負担の状況該当値テキスト"/>
        <xdr:cNvSpPr txBox="1"/>
      </xdr:nvSpPr>
      <xdr:spPr>
        <a:xfrm>
          <a:off x="17106900" y="2763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77766</xdr:rowOff>
    </xdr:from>
    <xdr:to>
      <xdr:col>77</xdr:col>
      <xdr:colOff>95250</xdr:colOff>
      <xdr:row>17</xdr:row>
      <xdr:rowOff>7916</xdr:rowOff>
    </xdr:to>
    <xdr:sp macro="" textlink="">
      <xdr:nvSpPr>
        <xdr:cNvPr id="463" name="楕円 462"/>
        <xdr:cNvSpPr/>
      </xdr:nvSpPr>
      <xdr:spPr>
        <a:xfrm>
          <a:off x="16129000" y="28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164143</xdr:rowOff>
    </xdr:from>
    <xdr:ext cx="736600" cy="259045"/>
    <xdr:sp macro="" textlink="">
      <xdr:nvSpPr>
        <xdr:cNvPr id="464" name="テキスト ボックス 463"/>
        <xdr:cNvSpPr txBox="1"/>
      </xdr:nvSpPr>
      <xdr:spPr>
        <a:xfrm>
          <a:off x="15798800" y="2907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126831</xdr:rowOff>
    </xdr:from>
    <xdr:to>
      <xdr:col>73</xdr:col>
      <xdr:colOff>44450</xdr:colOff>
      <xdr:row>17</xdr:row>
      <xdr:rowOff>56981</xdr:rowOff>
    </xdr:to>
    <xdr:sp macro="" textlink="">
      <xdr:nvSpPr>
        <xdr:cNvPr id="465" name="楕円 464"/>
        <xdr:cNvSpPr/>
      </xdr:nvSpPr>
      <xdr:spPr>
        <a:xfrm>
          <a:off x="15240000" y="287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41758</xdr:rowOff>
    </xdr:from>
    <xdr:ext cx="762000" cy="259045"/>
    <xdr:sp macro="" textlink="">
      <xdr:nvSpPr>
        <xdr:cNvPr id="466" name="テキスト ボックス 465"/>
        <xdr:cNvSpPr txBox="1"/>
      </xdr:nvSpPr>
      <xdr:spPr>
        <a:xfrm>
          <a:off x="14909800" y="295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164634</xdr:rowOff>
    </xdr:from>
    <xdr:to>
      <xdr:col>68</xdr:col>
      <xdr:colOff>203200</xdr:colOff>
      <xdr:row>17</xdr:row>
      <xdr:rowOff>94784</xdr:rowOff>
    </xdr:to>
    <xdr:sp macro="" textlink="">
      <xdr:nvSpPr>
        <xdr:cNvPr id="467" name="楕円 466"/>
        <xdr:cNvSpPr/>
      </xdr:nvSpPr>
      <xdr:spPr>
        <a:xfrm>
          <a:off x="14351000" y="290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79561</xdr:rowOff>
    </xdr:from>
    <xdr:ext cx="762000" cy="259045"/>
    <xdr:sp macro="" textlink="">
      <xdr:nvSpPr>
        <xdr:cNvPr id="468" name="テキスト ボックス 467"/>
        <xdr:cNvSpPr txBox="1"/>
      </xdr:nvSpPr>
      <xdr:spPr>
        <a:xfrm>
          <a:off x="14020800" y="299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69596</xdr:rowOff>
    </xdr:from>
    <xdr:to>
      <xdr:col>64</xdr:col>
      <xdr:colOff>152400</xdr:colOff>
      <xdr:row>17</xdr:row>
      <xdr:rowOff>171196</xdr:rowOff>
    </xdr:to>
    <xdr:sp macro="" textlink="">
      <xdr:nvSpPr>
        <xdr:cNvPr id="469" name="楕円 468"/>
        <xdr:cNvSpPr/>
      </xdr:nvSpPr>
      <xdr:spPr>
        <a:xfrm>
          <a:off x="13462000" y="298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155973</xdr:rowOff>
    </xdr:from>
    <xdr:ext cx="762000" cy="259045"/>
    <xdr:sp macro="" textlink="">
      <xdr:nvSpPr>
        <xdr:cNvPr id="470" name="テキスト ボックス 469"/>
        <xdr:cNvSpPr txBox="1"/>
      </xdr:nvSpPr>
      <xdr:spPr>
        <a:xfrm>
          <a:off x="13131800" y="307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石川県金沢市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453,654
448,037
468.64
181,459,419
178,691,493
1,666,820
101,336,661
215,563,779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職員定員適正化計画の実践により、類似団体の平均を大きく下回っている。引き続き事務事業の見直し等に努め、職員定数の適正化を図っていく。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40</xdr:row>
      <xdr:rowOff>43180</xdr:rowOff>
    </xdr:to>
    <xdr:cxnSp macro="">
      <xdr:nvCxnSpPr>
        <xdr:cNvPr id="61" name="直線コネクタ 60"/>
        <xdr:cNvCxnSpPr/>
      </xdr:nvCxnSpPr>
      <xdr:spPr>
        <a:xfrm flipV="1">
          <a:off x="4826000" y="56591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134620</xdr:rowOff>
    </xdr:from>
    <xdr:to>
      <xdr:col>24</xdr:col>
      <xdr:colOff>25400</xdr:colOff>
      <xdr:row>34</xdr:row>
      <xdr:rowOff>134620</xdr:rowOff>
    </xdr:to>
    <xdr:cxnSp macro="">
      <xdr:nvCxnSpPr>
        <xdr:cNvPr id="66" name="直線コネクタ 65"/>
        <xdr:cNvCxnSpPr/>
      </xdr:nvCxnSpPr>
      <xdr:spPr>
        <a:xfrm>
          <a:off x="3987800" y="5963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55897</xdr:rowOff>
    </xdr:from>
    <xdr:ext cx="762000" cy="259045"/>
    <xdr:sp macro="" textlink="">
      <xdr:nvSpPr>
        <xdr:cNvPr id="67" name="人件費平均値テキスト"/>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68" name="フローチャート: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134620</xdr:rowOff>
    </xdr:from>
    <xdr:to>
      <xdr:col>19</xdr:col>
      <xdr:colOff>187325</xdr:colOff>
      <xdr:row>34</xdr:row>
      <xdr:rowOff>157480</xdr:rowOff>
    </xdr:to>
    <xdr:cxnSp macro="">
      <xdr:nvCxnSpPr>
        <xdr:cNvPr id="69" name="直線コネクタ 68"/>
        <xdr:cNvCxnSpPr/>
      </xdr:nvCxnSpPr>
      <xdr:spPr>
        <a:xfrm flipV="1">
          <a:off x="3098800" y="5963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149860</xdr:rowOff>
    </xdr:from>
    <xdr:to>
      <xdr:col>15</xdr:col>
      <xdr:colOff>98425</xdr:colOff>
      <xdr:row>34</xdr:row>
      <xdr:rowOff>157480</xdr:rowOff>
    </xdr:to>
    <xdr:cxnSp macro="">
      <xdr:nvCxnSpPr>
        <xdr:cNvPr id="72" name="直線コネクタ 71"/>
        <xdr:cNvCxnSpPr/>
      </xdr:nvCxnSpPr>
      <xdr:spPr>
        <a:xfrm>
          <a:off x="2209800" y="5979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119380</xdr:rowOff>
    </xdr:from>
    <xdr:to>
      <xdr:col>11</xdr:col>
      <xdr:colOff>9525</xdr:colOff>
      <xdr:row>34</xdr:row>
      <xdr:rowOff>149860</xdr:rowOff>
    </xdr:to>
    <xdr:cxnSp macro="">
      <xdr:nvCxnSpPr>
        <xdr:cNvPr id="75" name="直線コネクタ 74"/>
        <xdr:cNvCxnSpPr/>
      </xdr:nvCxnSpPr>
      <xdr:spPr>
        <a:xfrm>
          <a:off x="1320800" y="59486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83820</xdr:rowOff>
    </xdr:from>
    <xdr:to>
      <xdr:col>24</xdr:col>
      <xdr:colOff>76200</xdr:colOff>
      <xdr:row>35</xdr:row>
      <xdr:rowOff>13970</xdr:rowOff>
    </xdr:to>
    <xdr:sp macro="" textlink="">
      <xdr:nvSpPr>
        <xdr:cNvPr id="85" name="楕円 84"/>
        <xdr:cNvSpPr/>
      </xdr:nvSpPr>
      <xdr:spPr>
        <a:xfrm>
          <a:off x="47752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100347</xdr:rowOff>
    </xdr:from>
    <xdr:ext cx="762000" cy="259045"/>
    <xdr:sp macro="" textlink="">
      <xdr:nvSpPr>
        <xdr:cNvPr id="86" name="人件費該当値テキスト"/>
        <xdr:cNvSpPr txBox="1"/>
      </xdr:nvSpPr>
      <xdr:spPr>
        <a:xfrm>
          <a:off x="49149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83820</xdr:rowOff>
    </xdr:from>
    <xdr:to>
      <xdr:col>20</xdr:col>
      <xdr:colOff>38100</xdr:colOff>
      <xdr:row>35</xdr:row>
      <xdr:rowOff>13970</xdr:rowOff>
    </xdr:to>
    <xdr:sp macro="" textlink="">
      <xdr:nvSpPr>
        <xdr:cNvPr id="87" name="楕円 86"/>
        <xdr:cNvSpPr/>
      </xdr:nvSpPr>
      <xdr:spPr>
        <a:xfrm>
          <a:off x="3937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24147</xdr:rowOff>
    </xdr:from>
    <xdr:ext cx="736600" cy="259045"/>
    <xdr:sp macro="" textlink="">
      <xdr:nvSpPr>
        <xdr:cNvPr id="88" name="テキスト ボックス 87"/>
        <xdr:cNvSpPr txBox="1"/>
      </xdr:nvSpPr>
      <xdr:spPr>
        <a:xfrm>
          <a:off x="3606800" y="568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106680</xdr:rowOff>
    </xdr:from>
    <xdr:to>
      <xdr:col>15</xdr:col>
      <xdr:colOff>149225</xdr:colOff>
      <xdr:row>35</xdr:row>
      <xdr:rowOff>36830</xdr:rowOff>
    </xdr:to>
    <xdr:sp macro="" textlink="">
      <xdr:nvSpPr>
        <xdr:cNvPr id="89" name="楕円 88"/>
        <xdr:cNvSpPr/>
      </xdr:nvSpPr>
      <xdr:spPr>
        <a:xfrm>
          <a:off x="3048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47007</xdr:rowOff>
    </xdr:from>
    <xdr:ext cx="762000" cy="259045"/>
    <xdr:sp macro="" textlink="">
      <xdr:nvSpPr>
        <xdr:cNvPr id="90" name="テキスト ボックス 89"/>
        <xdr:cNvSpPr txBox="1"/>
      </xdr:nvSpPr>
      <xdr:spPr>
        <a:xfrm>
          <a:off x="2717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99060</xdr:rowOff>
    </xdr:from>
    <xdr:to>
      <xdr:col>11</xdr:col>
      <xdr:colOff>60325</xdr:colOff>
      <xdr:row>35</xdr:row>
      <xdr:rowOff>29210</xdr:rowOff>
    </xdr:to>
    <xdr:sp macro="" textlink="">
      <xdr:nvSpPr>
        <xdr:cNvPr id="91" name="楕円 90"/>
        <xdr:cNvSpPr/>
      </xdr:nvSpPr>
      <xdr:spPr>
        <a:xfrm>
          <a:off x="2159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39387</xdr:rowOff>
    </xdr:from>
    <xdr:ext cx="762000" cy="259045"/>
    <xdr:sp macro="" textlink="">
      <xdr:nvSpPr>
        <xdr:cNvPr id="92" name="テキスト ボックス 91"/>
        <xdr:cNvSpPr txBox="1"/>
      </xdr:nvSpPr>
      <xdr:spPr>
        <a:xfrm>
          <a:off x="1828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68580</xdr:rowOff>
    </xdr:from>
    <xdr:to>
      <xdr:col>6</xdr:col>
      <xdr:colOff>171450</xdr:colOff>
      <xdr:row>34</xdr:row>
      <xdr:rowOff>170180</xdr:rowOff>
    </xdr:to>
    <xdr:sp macro="" textlink="">
      <xdr:nvSpPr>
        <xdr:cNvPr id="93" name="楕円 92"/>
        <xdr:cNvSpPr/>
      </xdr:nvSpPr>
      <xdr:spPr>
        <a:xfrm>
          <a:off x="1270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8907</xdr:rowOff>
    </xdr:from>
    <xdr:ext cx="762000" cy="259045"/>
    <xdr:sp macro="" textlink="">
      <xdr:nvSpPr>
        <xdr:cNvPr id="94" name="テキスト ボックス 93"/>
        <xdr:cNvSpPr txBox="1"/>
      </xdr:nvSpPr>
      <xdr:spPr>
        <a:xfrm>
          <a:off x="939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類似団体の平均</a:t>
          </a:r>
          <a:r>
            <a:rPr kumimoji="1" lang="ja-JP" altLang="en-US" sz="1100">
              <a:solidFill>
                <a:schemeClr val="dk1"/>
              </a:solidFill>
              <a:effectLst/>
              <a:latin typeface="+mn-lt"/>
              <a:ea typeface="+mn-ea"/>
              <a:cs typeface="+mn-cs"/>
            </a:rPr>
            <a:t>と同水準であり</a:t>
          </a:r>
          <a:r>
            <a:rPr kumimoji="1" lang="ja-JP" altLang="ja-JP" sz="1100">
              <a:solidFill>
                <a:schemeClr val="dk1"/>
              </a:solidFill>
              <a:effectLst/>
              <a:latin typeface="+mn-lt"/>
              <a:ea typeface="+mn-ea"/>
              <a:cs typeface="+mn-cs"/>
            </a:rPr>
            <a:t>、引き続き行財政改革を徹底し、事務事業の見直し等によりコストの低減に努めていく。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127000</xdr:rowOff>
    </xdr:to>
    <xdr:cxnSp macro="">
      <xdr:nvCxnSpPr>
        <xdr:cNvPr id="122" name="直線コネクタ 121"/>
        <xdr:cNvCxnSpPr/>
      </xdr:nvCxnSpPr>
      <xdr:spPr>
        <a:xfrm flipV="1">
          <a:off x="16510000" y="2184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25400</xdr:rowOff>
    </xdr:from>
    <xdr:to>
      <xdr:col>82</xdr:col>
      <xdr:colOff>107950</xdr:colOff>
      <xdr:row>15</xdr:row>
      <xdr:rowOff>44450</xdr:rowOff>
    </xdr:to>
    <xdr:cxnSp macro="">
      <xdr:nvCxnSpPr>
        <xdr:cNvPr id="127" name="直線コネクタ 126"/>
        <xdr:cNvCxnSpPr/>
      </xdr:nvCxnSpPr>
      <xdr:spPr>
        <a:xfrm>
          <a:off x="15671800" y="24257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10177</xdr:rowOff>
    </xdr:from>
    <xdr:ext cx="762000" cy="259045"/>
    <xdr:sp macro="" textlink="">
      <xdr:nvSpPr>
        <xdr:cNvPr id="128" name="物件費平均値テキスト"/>
        <xdr:cNvSpPr txBox="1"/>
      </xdr:nvSpPr>
      <xdr:spPr>
        <a:xfrm>
          <a:off x="16598900" y="241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29" name="フローチャート: 判断 128"/>
        <xdr:cNvSpPr/>
      </xdr:nvSpPr>
      <xdr:spPr>
        <a:xfrm>
          <a:off x="164592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158750</xdr:rowOff>
    </xdr:from>
    <xdr:to>
      <xdr:col>78</xdr:col>
      <xdr:colOff>69850</xdr:colOff>
      <xdr:row>14</xdr:row>
      <xdr:rowOff>25400</xdr:rowOff>
    </xdr:to>
    <xdr:cxnSp macro="">
      <xdr:nvCxnSpPr>
        <xdr:cNvPr id="130" name="直線コネクタ 129"/>
        <xdr:cNvCxnSpPr/>
      </xdr:nvCxnSpPr>
      <xdr:spPr>
        <a:xfrm>
          <a:off x="14782800" y="2387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139700</xdr:rowOff>
    </xdr:from>
    <xdr:to>
      <xdr:col>78</xdr:col>
      <xdr:colOff>120650</xdr:colOff>
      <xdr:row>15</xdr:row>
      <xdr:rowOff>69850</xdr:rowOff>
    </xdr:to>
    <xdr:sp macro="" textlink="">
      <xdr:nvSpPr>
        <xdr:cNvPr id="131" name="フローチャート: 判断 130"/>
        <xdr:cNvSpPr/>
      </xdr:nvSpPr>
      <xdr:spPr>
        <a:xfrm>
          <a:off x="156210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133350</xdr:rowOff>
    </xdr:from>
    <xdr:to>
      <xdr:col>73</xdr:col>
      <xdr:colOff>180975</xdr:colOff>
      <xdr:row>13</xdr:row>
      <xdr:rowOff>158750</xdr:rowOff>
    </xdr:to>
    <xdr:cxnSp macro="">
      <xdr:nvCxnSpPr>
        <xdr:cNvPr id="133" name="直線コネクタ 132"/>
        <xdr:cNvCxnSpPr/>
      </xdr:nvCxnSpPr>
      <xdr:spPr>
        <a:xfrm>
          <a:off x="13893800" y="2362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114300</xdr:rowOff>
    </xdr:from>
    <xdr:to>
      <xdr:col>74</xdr:col>
      <xdr:colOff>31750</xdr:colOff>
      <xdr:row>15</xdr:row>
      <xdr:rowOff>44450</xdr:rowOff>
    </xdr:to>
    <xdr:sp macro="" textlink="">
      <xdr:nvSpPr>
        <xdr:cNvPr id="134" name="フローチャート: 判断 133"/>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5" name="テキスト ボックス 134"/>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133350</xdr:rowOff>
    </xdr:from>
    <xdr:to>
      <xdr:col>69</xdr:col>
      <xdr:colOff>92075</xdr:colOff>
      <xdr:row>14</xdr:row>
      <xdr:rowOff>12700</xdr:rowOff>
    </xdr:to>
    <xdr:cxnSp macro="">
      <xdr:nvCxnSpPr>
        <xdr:cNvPr id="136" name="直線コネクタ 135"/>
        <xdr:cNvCxnSpPr/>
      </xdr:nvCxnSpPr>
      <xdr:spPr>
        <a:xfrm flipV="1">
          <a:off x="13004800" y="2362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63500</xdr:rowOff>
    </xdr:from>
    <xdr:to>
      <xdr:col>69</xdr:col>
      <xdr:colOff>142875</xdr:colOff>
      <xdr:row>14</xdr:row>
      <xdr:rowOff>165100</xdr:rowOff>
    </xdr:to>
    <xdr:sp macro="" textlink="">
      <xdr:nvSpPr>
        <xdr:cNvPr id="137" name="フローチャート: 判断 136"/>
        <xdr:cNvSpPr/>
      </xdr:nvSpPr>
      <xdr:spPr>
        <a:xfrm>
          <a:off x="13843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8" name="テキスト ボックス 137"/>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39" name="フローチャート: 判断 138"/>
        <xdr:cNvSpPr/>
      </xdr:nvSpPr>
      <xdr:spPr>
        <a:xfrm>
          <a:off x="12954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137177</xdr:rowOff>
    </xdr:from>
    <xdr:ext cx="762000" cy="259045"/>
    <xdr:sp macro="" textlink="">
      <xdr:nvSpPr>
        <xdr:cNvPr id="140" name="テキスト ボックス 139"/>
        <xdr:cNvSpPr txBox="1"/>
      </xdr:nvSpPr>
      <xdr:spPr>
        <a:xfrm>
          <a:off x="12623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46" name="楕円 145"/>
        <xdr:cNvSpPr/>
      </xdr:nvSpPr>
      <xdr:spPr>
        <a:xfrm>
          <a:off x="164592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137177</xdr:rowOff>
    </xdr:from>
    <xdr:ext cx="762000" cy="259045"/>
    <xdr:sp macro="" textlink="">
      <xdr:nvSpPr>
        <xdr:cNvPr id="147" name="物件費該当値テキスト"/>
        <xdr:cNvSpPr txBox="1"/>
      </xdr:nvSpPr>
      <xdr:spPr>
        <a:xfrm>
          <a:off x="165989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146050</xdr:rowOff>
    </xdr:from>
    <xdr:to>
      <xdr:col>78</xdr:col>
      <xdr:colOff>120650</xdr:colOff>
      <xdr:row>14</xdr:row>
      <xdr:rowOff>76200</xdr:rowOff>
    </xdr:to>
    <xdr:sp macro="" textlink="">
      <xdr:nvSpPr>
        <xdr:cNvPr id="148" name="楕円 147"/>
        <xdr:cNvSpPr/>
      </xdr:nvSpPr>
      <xdr:spPr>
        <a:xfrm>
          <a:off x="15621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86377</xdr:rowOff>
    </xdr:from>
    <xdr:ext cx="736600" cy="259045"/>
    <xdr:sp macro="" textlink="">
      <xdr:nvSpPr>
        <xdr:cNvPr id="149" name="テキスト ボックス 148"/>
        <xdr:cNvSpPr txBox="1"/>
      </xdr:nvSpPr>
      <xdr:spPr>
        <a:xfrm>
          <a:off x="15290800" y="214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107950</xdr:rowOff>
    </xdr:from>
    <xdr:to>
      <xdr:col>74</xdr:col>
      <xdr:colOff>31750</xdr:colOff>
      <xdr:row>14</xdr:row>
      <xdr:rowOff>38100</xdr:rowOff>
    </xdr:to>
    <xdr:sp macro="" textlink="">
      <xdr:nvSpPr>
        <xdr:cNvPr id="150" name="楕円 149"/>
        <xdr:cNvSpPr/>
      </xdr:nvSpPr>
      <xdr:spPr>
        <a:xfrm>
          <a:off x="14732000" y="23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48277</xdr:rowOff>
    </xdr:from>
    <xdr:ext cx="762000" cy="259045"/>
    <xdr:sp macro="" textlink="">
      <xdr:nvSpPr>
        <xdr:cNvPr id="151" name="テキスト ボックス 150"/>
        <xdr:cNvSpPr txBox="1"/>
      </xdr:nvSpPr>
      <xdr:spPr>
        <a:xfrm>
          <a:off x="14401800" y="21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82550</xdr:rowOff>
    </xdr:from>
    <xdr:to>
      <xdr:col>69</xdr:col>
      <xdr:colOff>142875</xdr:colOff>
      <xdr:row>14</xdr:row>
      <xdr:rowOff>12700</xdr:rowOff>
    </xdr:to>
    <xdr:sp macro="" textlink="">
      <xdr:nvSpPr>
        <xdr:cNvPr id="152" name="楕円 151"/>
        <xdr:cNvSpPr/>
      </xdr:nvSpPr>
      <xdr:spPr>
        <a:xfrm>
          <a:off x="13843000" y="23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22877</xdr:rowOff>
    </xdr:from>
    <xdr:ext cx="762000" cy="259045"/>
    <xdr:sp macro="" textlink="">
      <xdr:nvSpPr>
        <xdr:cNvPr id="153" name="テキスト ボックス 152"/>
        <xdr:cNvSpPr txBox="1"/>
      </xdr:nvSpPr>
      <xdr:spPr>
        <a:xfrm>
          <a:off x="13512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54" name="楕円 153"/>
        <xdr:cNvSpPr/>
      </xdr:nvSpPr>
      <xdr:spPr>
        <a:xfrm>
          <a:off x="12954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73677</xdr:rowOff>
    </xdr:from>
    <xdr:ext cx="762000" cy="259045"/>
    <xdr:sp macro="" textlink="">
      <xdr:nvSpPr>
        <xdr:cNvPr id="155" name="テキスト ボックス 154"/>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類似団体の平均を下回って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前年度と同水準である。</a:t>
          </a:r>
          <a:endParaRPr lang="ja-JP" altLang="ja-JP" sz="1400">
            <a:solidFill>
              <a:srgbClr val="FF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25400</xdr:rowOff>
    </xdr:to>
    <xdr:cxnSp macro="">
      <xdr:nvCxnSpPr>
        <xdr:cNvPr id="183" name="直線コネクタ 182"/>
        <xdr:cNvCxnSpPr/>
      </xdr:nvCxnSpPr>
      <xdr:spPr>
        <a:xfrm flipV="1">
          <a:off x="4826000" y="9105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4"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5" name="直線コネクタ 184"/>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25400</xdr:rowOff>
    </xdr:from>
    <xdr:to>
      <xdr:col>24</xdr:col>
      <xdr:colOff>25400</xdr:colOff>
      <xdr:row>56</xdr:row>
      <xdr:rowOff>25400</xdr:rowOff>
    </xdr:to>
    <xdr:cxnSp macro="">
      <xdr:nvCxnSpPr>
        <xdr:cNvPr id="188" name="直線コネクタ 187"/>
        <xdr:cNvCxnSpPr/>
      </xdr:nvCxnSpPr>
      <xdr:spPr>
        <a:xfrm>
          <a:off x="3987800" y="962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9"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0" name="フローチャート: 判断 189"/>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56</xdr:row>
      <xdr:rowOff>25400</xdr:rowOff>
    </xdr:to>
    <xdr:cxnSp macro="">
      <xdr:nvCxnSpPr>
        <xdr:cNvPr id="191" name="直線コネクタ 190"/>
        <xdr:cNvCxnSpPr/>
      </xdr:nvCxnSpPr>
      <xdr:spPr>
        <a:xfrm>
          <a:off x="3098800" y="9537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2" name="フローチャート: 判断 191"/>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3" name="テキスト ボックス 192"/>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107950</xdr:rowOff>
    </xdr:to>
    <xdr:cxnSp macro="">
      <xdr:nvCxnSpPr>
        <xdr:cNvPr id="194" name="直線コネクタ 193"/>
        <xdr:cNvCxnSpPr/>
      </xdr:nvCxnSpPr>
      <xdr:spPr>
        <a:xfrm>
          <a:off x="2209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5" name="フローチャート: 判断 194"/>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6" name="テキスト ボックス 195"/>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107950</xdr:rowOff>
    </xdr:to>
    <xdr:cxnSp macro="">
      <xdr:nvCxnSpPr>
        <xdr:cNvPr id="197" name="直線コネクタ 196"/>
        <xdr:cNvCxnSpPr/>
      </xdr:nvCxnSpPr>
      <xdr:spPr>
        <a:xfrm flipV="1">
          <a:off x="1320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8" name="フローチャート: 判断 197"/>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9" name="テキスト ボックス 198"/>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00" name="フローチャート: 判断 199"/>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201" name="テキスト ボックス 200"/>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146050</xdr:rowOff>
    </xdr:from>
    <xdr:to>
      <xdr:col>24</xdr:col>
      <xdr:colOff>76200</xdr:colOff>
      <xdr:row>56</xdr:row>
      <xdr:rowOff>76200</xdr:rowOff>
    </xdr:to>
    <xdr:sp macro="" textlink="">
      <xdr:nvSpPr>
        <xdr:cNvPr id="207" name="楕円 206"/>
        <xdr:cNvSpPr/>
      </xdr:nvSpPr>
      <xdr:spPr>
        <a:xfrm>
          <a:off x="4775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162577</xdr:rowOff>
    </xdr:from>
    <xdr:ext cx="762000" cy="259045"/>
    <xdr:sp macro="" textlink="">
      <xdr:nvSpPr>
        <xdr:cNvPr id="208" name="扶助費該当値テキスト"/>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146050</xdr:rowOff>
    </xdr:from>
    <xdr:to>
      <xdr:col>20</xdr:col>
      <xdr:colOff>38100</xdr:colOff>
      <xdr:row>56</xdr:row>
      <xdr:rowOff>76200</xdr:rowOff>
    </xdr:to>
    <xdr:sp macro="" textlink="">
      <xdr:nvSpPr>
        <xdr:cNvPr id="209" name="楕円 208"/>
        <xdr:cNvSpPr/>
      </xdr:nvSpPr>
      <xdr:spPr>
        <a:xfrm>
          <a:off x="3937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86377</xdr:rowOff>
    </xdr:from>
    <xdr:ext cx="736600" cy="259045"/>
    <xdr:sp macro="" textlink="">
      <xdr:nvSpPr>
        <xdr:cNvPr id="210" name="テキスト ボックス 209"/>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1" name="楕円 210"/>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12" name="テキスト ボックス 211"/>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3" name="楕円 212"/>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4" name="テキスト ボックス 213"/>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5" name="楕円 214"/>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6" name="テキスト ボックス 215"/>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類似団体の平均を下回っているものの、</a:t>
          </a:r>
          <a:r>
            <a:rPr kumimoji="1" lang="ja-JP" altLang="en-US" sz="1100">
              <a:solidFill>
                <a:schemeClr val="dk1"/>
              </a:solidFill>
              <a:effectLst/>
              <a:latin typeface="+mn-lt"/>
              <a:ea typeface="+mn-ea"/>
              <a:cs typeface="+mn-cs"/>
            </a:rPr>
            <a:t>国民健康保険</a:t>
          </a:r>
          <a:r>
            <a:rPr kumimoji="1" lang="ja-JP" altLang="ja-JP" sz="1100">
              <a:solidFill>
                <a:schemeClr val="dk1"/>
              </a:solidFill>
              <a:effectLst/>
              <a:latin typeface="+mn-lt"/>
              <a:ea typeface="+mn-ea"/>
              <a:cs typeface="+mn-cs"/>
            </a:rPr>
            <a:t>費特別会計への繰出金の増などにより、増加傾向にある。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134620</xdr:rowOff>
    </xdr:to>
    <xdr:cxnSp macro="">
      <xdr:nvCxnSpPr>
        <xdr:cNvPr id="244" name="直線コネクタ 243"/>
        <xdr:cNvCxnSpPr/>
      </xdr:nvCxnSpPr>
      <xdr:spPr>
        <a:xfrm flipV="1">
          <a:off x="16510000" y="9133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5"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6" name="直線コネクタ 245"/>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7"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48" name="直線コネクタ 247"/>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12700</xdr:rowOff>
    </xdr:to>
    <xdr:cxnSp macro="">
      <xdr:nvCxnSpPr>
        <xdr:cNvPr id="249" name="直線コネクタ 248"/>
        <xdr:cNvCxnSpPr/>
      </xdr:nvCxnSpPr>
      <xdr:spPr>
        <a:xfrm>
          <a:off x="15671800" y="9613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0"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146050</xdr:rowOff>
    </xdr:from>
    <xdr:to>
      <xdr:col>78</xdr:col>
      <xdr:colOff>69850</xdr:colOff>
      <xdr:row>56</xdr:row>
      <xdr:rowOff>12700</xdr:rowOff>
    </xdr:to>
    <xdr:cxnSp macro="">
      <xdr:nvCxnSpPr>
        <xdr:cNvPr id="252" name="直線コネクタ 251"/>
        <xdr:cNvCxnSpPr/>
      </xdr:nvCxnSpPr>
      <xdr:spPr>
        <a:xfrm>
          <a:off x="14782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3" name="フローチャート: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4" name="テキスト ボックス 253"/>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123190</xdr:rowOff>
    </xdr:from>
    <xdr:to>
      <xdr:col>73</xdr:col>
      <xdr:colOff>180975</xdr:colOff>
      <xdr:row>55</xdr:row>
      <xdr:rowOff>146050</xdr:rowOff>
    </xdr:to>
    <xdr:cxnSp macro="">
      <xdr:nvCxnSpPr>
        <xdr:cNvPr id="255" name="直線コネクタ 254"/>
        <xdr:cNvCxnSpPr/>
      </xdr:nvCxnSpPr>
      <xdr:spPr>
        <a:xfrm>
          <a:off x="13893800" y="9552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45720</xdr:rowOff>
    </xdr:from>
    <xdr:to>
      <xdr:col>74</xdr:col>
      <xdr:colOff>31750</xdr:colOff>
      <xdr:row>56</xdr:row>
      <xdr:rowOff>147320</xdr:rowOff>
    </xdr:to>
    <xdr:sp macro="" textlink="">
      <xdr:nvSpPr>
        <xdr:cNvPr id="256" name="フローチャート: 判断 255"/>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132097</xdr:rowOff>
    </xdr:from>
    <xdr:ext cx="762000" cy="259045"/>
    <xdr:sp macro="" textlink="">
      <xdr:nvSpPr>
        <xdr:cNvPr id="257" name="テキスト ボックス 256"/>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100330</xdr:rowOff>
    </xdr:from>
    <xdr:to>
      <xdr:col>69</xdr:col>
      <xdr:colOff>92075</xdr:colOff>
      <xdr:row>55</xdr:row>
      <xdr:rowOff>123190</xdr:rowOff>
    </xdr:to>
    <xdr:cxnSp macro="">
      <xdr:nvCxnSpPr>
        <xdr:cNvPr id="258" name="直線コネクタ 257"/>
        <xdr:cNvCxnSpPr/>
      </xdr:nvCxnSpPr>
      <xdr:spPr>
        <a:xfrm>
          <a:off x="13004800" y="9530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xdr:rowOff>
    </xdr:from>
    <xdr:to>
      <xdr:col>69</xdr:col>
      <xdr:colOff>142875</xdr:colOff>
      <xdr:row>56</xdr:row>
      <xdr:rowOff>116840</xdr:rowOff>
    </xdr:to>
    <xdr:sp macro="" textlink="">
      <xdr:nvSpPr>
        <xdr:cNvPr id="259" name="フローチャート: 判断 258"/>
        <xdr:cNvSpPr/>
      </xdr:nvSpPr>
      <xdr:spPr>
        <a:xfrm>
          <a:off x="13843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101617</xdr:rowOff>
    </xdr:from>
    <xdr:ext cx="762000" cy="259045"/>
    <xdr:sp macro="" textlink="">
      <xdr:nvSpPr>
        <xdr:cNvPr id="260" name="テキスト ボックス 259"/>
        <xdr:cNvSpPr txBox="1"/>
      </xdr:nvSpPr>
      <xdr:spPr>
        <a:xfrm>
          <a:off x="13512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61" name="フローチャート: 判断 260"/>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62" name="テキスト ボックス 261"/>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68" name="楕円 267"/>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69"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0" name="楕円 269"/>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1" name="テキスト ボックス 270"/>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95250</xdr:rowOff>
    </xdr:from>
    <xdr:to>
      <xdr:col>74</xdr:col>
      <xdr:colOff>31750</xdr:colOff>
      <xdr:row>56</xdr:row>
      <xdr:rowOff>25400</xdr:rowOff>
    </xdr:to>
    <xdr:sp macro="" textlink="">
      <xdr:nvSpPr>
        <xdr:cNvPr id="272" name="楕円 271"/>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73" name="テキスト ボックス 272"/>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72390</xdr:rowOff>
    </xdr:from>
    <xdr:to>
      <xdr:col>69</xdr:col>
      <xdr:colOff>142875</xdr:colOff>
      <xdr:row>56</xdr:row>
      <xdr:rowOff>2540</xdr:rowOff>
    </xdr:to>
    <xdr:sp macro="" textlink="">
      <xdr:nvSpPr>
        <xdr:cNvPr id="274" name="楕円 273"/>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12717</xdr:rowOff>
    </xdr:from>
    <xdr:ext cx="762000" cy="259045"/>
    <xdr:sp macro="" textlink="">
      <xdr:nvSpPr>
        <xdr:cNvPr id="275" name="テキスト ボックス 274"/>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49530</xdr:rowOff>
    </xdr:from>
    <xdr:to>
      <xdr:col>65</xdr:col>
      <xdr:colOff>53975</xdr:colOff>
      <xdr:row>55</xdr:row>
      <xdr:rowOff>151130</xdr:rowOff>
    </xdr:to>
    <xdr:sp macro="" textlink="">
      <xdr:nvSpPr>
        <xdr:cNvPr id="276" name="楕円 275"/>
        <xdr:cNvSpPr/>
      </xdr:nvSpPr>
      <xdr:spPr>
        <a:xfrm>
          <a:off x="12954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161307</xdr:rowOff>
    </xdr:from>
    <xdr:ext cx="762000" cy="259045"/>
    <xdr:sp macro="" textlink="">
      <xdr:nvSpPr>
        <xdr:cNvPr id="277" name="テキスト ボックス 276"/>
        <xdr:cNvSpPr txBox="1"/>
      </xdr:nvSpPr>
      <xdr:spPr>
        <a:xfrm>
          <a:off x="12623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類似団体の平均を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回っているが、ほぼ横ばいとなっている。引き続き低減に努めていく。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42</xdr:row>
      <xdr:rowOff>38100</xdr:rowOff>
    </xdr:to>
    <xdr:cxnSp macro="">
      <xdr:nvCxnSpPr>
        <xdr:cNvPr id="305" name="直線コネクタ 304"/>
        <xdr:cNvCxnSpPr/>
      </xdr:nvCxnSpPr>
      <xdr:spPr>
        <a:xfrm flipV="1">
          <a:off x="16510000" y="57277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10177</xdr:rowOff>
    </xdr:from>
    <xdr:ext cx="762000" cy="259045"/>
    <xdr:sp macro="" textlink="">
      <xdr:nvSpPr>
        <xdr:cNvPr id="306" name="補助費等最小値テキスト"/>
        <xdr:cNvSpPr txBox="1"/>
      </xdr:nvSpPr>
      <xdr:spPr>
        <a:xfrm>
          <a:off x="16598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38100</xdr:rowOff>
    </xdr:from>
    <xdr:to>
      <xdr:col>82</xdr:col>
      <xdr:colOff>196850</xdr:colOff>
      <xdr:row>42</xdr:row>
      <xdr:rowOff>38100</xdr:rowOff>
    </xdr:to>
    <xdr:cxnSp macro="">
      <xdr:nvCxnSpPr>
        <xdr:cNvPr id="307" name="直線コネクタ 306"/>
        <xdr:cNvCxnSpPr/>
      </xdr:nvCxnSpPr>
      <xdr:spPr>
        <a:xfrm>
          <a:off x="16421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08"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09" name="直線コネクタ 308"/>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95250</xdr:rowOff>
    </xdr:from>
    <xdr:to>
      <xdr:col>82</xdr:col>
      <xdr:colOff>107950</xdr:colOff>
      <xdr:row>38</xdr:row>
      <xdr:rowOff>38100</xdr:rowOff>
    </xdr:to>
    <xdr:cxnSp macro="">
      <xdr:nvCxnSpPr>
        <xdr:cNvPr id="310" name="直線コネクタ 309"/>
        <xdr:cNvCxnSpPr/>
      </xdr:nvCxnSpPr>
      <xdr:spPr>
        <a:xfrm>
          <a:off x="15671800" y="6438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156227</xdr:rowOff>
    </xdr:from>
    <xdr:ext cx="762000" cy="259045"/>
    <xdr:sp macro="" textlink="">
      <xdr:nvSpPr>
        <xdr:cNvPr id="311" name="補助費等平均値テキスト"/>
        <xdr:cNvSpPr txBox="1"/>
      </xdr:nvSpPr>
      <xdr:spPr>
        <a:xfrm>
          <a:off x="16598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2" name="フローチャート: 判断 311"/>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95250</xdr:rowOff>
    </xdr:from>
    <xdr:to>
      <xdr:col>78</xdr:col>
      <xdr:colOff>69850</xdr:colOff>
      <xdr:row>38</xdr:row>
      <xdr:rowOff>38100</xdr:rowOff>
    </xdr:to>
    <xdr:cxnSp macro="">
      <xdr:nvCxnSpPr>
        <xdr:cNvPr id="313" name="直線コネクタ 312"/>
        <xdr:cNvCxnSpPr/>
      </xdr:nvCxnSpPr>
      <xdr:spPr>
        <a:xfrm flipV="1">
          <a:off x="14782800" y="6438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101600</xdr:rowOff>
    </xdr:from>
    <xdr:to>
      <xdr:col>78</xdr:col>
      <xdr:colOff>120650</xdr:colOff>
      <xdr:row>37</xdr:row>
      <xdr:rowOff>31750</xdr:rowOff>
    </xdr:to>
    <xdr:sp macro="" textlink="">
      <xdr:nvSpPr>
        <xdr:cNvPr id="314" name="フローチャート: 判断 313"/>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41927</xdr:rowOff>
    </xdr:from>
    <xdr:ext cx="736600" cy="259045"/>
    <xdr:sp macro="" textlink="">
      <xdr:nvSpPr>
        <xdr:cNvPr id="315" name="テキスト ボックス 314"/>
        <xdr:cNvSpPr txBox="1"/>
      </xdr:nvSpPr>
      <xdr:spPr>
        <a:xfrm>
          <a:off x="15290800" y="604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38100</xdr:rowOff>
    </xdr:from>
    <xdr:to>
      <xdr:col>73</xdr:col>
      <xdr:colOff>180975</xdr:colOff>
      <xdr:row>38</xdr:row>
      <xdr:rowOff>50800</xdr:rowOff>
    </xdr:to>
    <xdr:cxnSp macro="">
      <xdr:nvCxnSpPr>
        <xdr:cNvPr id="316" name="直線コネクタ 315"/>
        <xdr:cNvCxnSpPr/>
      </xdr:nvCxnSpPr>
      <xdr:spPr>
        <a:xfrm flipV="1">
          <a:off x="13893800" y="6553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127000</xdr:rowOff>
    </xdr:from>
    <xdr:to>
      <xdr:col>74</xdr:col>
      <xdr:colOff>31750</xdr:colOff>
      <xdr:row>37</xdr:row>
      <xdr:rowOff>57150</xdr:rowOff>
    </xdr:to>
    <xdr:sp macro="" textlink="">
      <xdr:nvSpPr>
        <xdr:cNvPr id="317" name="フローチャート: 判断 316"/>
        <xdr:cNvSpPr/>
      </xdr:nvSpPr>
      <xdr:spPr>
        <a:xfrm>
          <a:off x="14732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67327</xdr:rowOff>
    </xdr:from>
    <xdr:ext cx="762000" cy="259045"/>
    <xdr:sp macro="" textlink="">
      <xdr:nvSpPr>
        <xdr:cNvPr id="318" name="テキスト ボックス 317"/>
        <xdr:cNvSpPr txBox="1"/>
      </xdr:nvSpPr>
      <xdr:spPr>
        <a:xfrm>
          <a:off x="14401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50800</xdr:rowOff>
    </xdr:from>
    <xdr:to>
      <xdr:col>69</xdr:col>
      <xdr:colOff>92075</xdr:colOff>
      <xdr:row>38</xdr:row>
      <xdr:rowOff>88900</xdr:rowOff>
    </xdr:to>
    <xdr:cxnSp macro="">
      <xdr:nvCxnSpPr>
        <xdr:cNvPr id="319" name="直線コネクタ 318"/>
        <xdr:cNvCxnSpPr/>
      </xdr:nvCxnSpPr>
      <xdr:spPr>
        <a:xfrm flipV="1">
          <a:off x="13004800" y="656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88900</xdr:rowOff>
    </xdr:from>
    <xdr:to>
      <xdr:col>69</xdr:col>
      <xdr:colOff>142875</xdr:colOff>
      <xdr:row>37</xdr:row>
      <xdr:rowOff>19050</xdr:rowOff>
    </xdr:to>
    <xdr:sp macro="" textlink="">
      <xdr:nvSpPr>
        <xdr:cNvPr id="320" name="フローチャート: 判断 319"/>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29227</xdr:rowOff>
    </xdr:from>
    <xdr:ext cx="762000" cy="259045"/>
    <xdr:sp macro="" textlink="">
      <xdr:nvSpPr>
        <xdr:cNvPr id="321" name="テキスト ボックス 320"/>
        <xdr:cNvSpPr txBox="1"/>
      </xdr:nvSpPr>
      <xdr:spPr>
        <a:xfrm>
          <a:off x="13512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139700</xdr:rowOff>
    </xdr:from>
    <xdr:to>
      <xdr:col>65</xdr:col>
      <xdr:colOff>53975</xdr:colOff>
      <xdr:row>37</xdr:row>
      <xdr:rowOff>69850</xdr:rowOff>
    </xdr:to>
    <xdr:sp macro="" textlink="">
      <xdr:nvSpPr>
        <xdr:cNvPr id="322" name="フローチャート: 判断 321"/>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80027</xdr:rowOff>
    </xdr:from>
    <xdr:ext cx="762000" cy="259045"/>
    <xdr:sp macro="" textlink="">
      <xdr:nvSpPr>
        <xdr:cNvPr id="323" name="テキスト ボックス 322"/>
        <xdr:cNvSpPr txBox="1"/>
      </xdr:nvSpPr>
      <xdr:spPr>
        <a:xfrm>
          <a:off x="12623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158750</xdr:rowOff>
    </xdr:from>
    <xdr:to>
      <xdr:col>82</xdr:col>
      <xdr:colOff>158750</xdr:colOff>
      <xdr:row>38</xdr:row>
      <xdr:rowOff>88900</xdr:rowOff>
    </xdr:to>
    <xdr:sp macro="" textlink="">
      <xdr:nvSpPr>
        <xdr:cNvPr id="329" name="楕円 328"/>
        <xdr:cNvSpPr/>
      </xdr:nvSpPr>
      <xdr:spPr>
        <a:xfrm>
          <a:off x="164592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130827</xdr:rowOff>
    </xdr:from>
    <xdr:ext cx="762000" cy="259045"/>
    <xdr:sp macro="" textlink="">
      <xdr:nvSpPr>
        <xdr:cNvPr id="330" name="補助費等該当値テキスト"/>
        <xdr:cNvSpPr txBox="1"/>
      </xdr:nvSpPr>
      <xdr:spPr>
        <a:xfrm>
          <a:off x="165989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44450</xdr:rowOff>
    </xdr:from>
    <xdr:to>
      <xdr:col>78</xdr:col>
      <xdr:colOff>120650</xdr:colOff>
      <xdr:row>37</xdr:row>
      <xdr:rowOff>146050</xdr:rowOff>
    </xdr:to>
    <xdr:sp macro="" textlink="">
      <xdr:nvSpPr>
        <xdr:cNvPr id="331" name="楕円 330"/>
        <xdr:cNvSpPr/>
      </xdr:nvSpPr>
      <xdr:spPr>
        <a:xfrm>
          <a:off x="15621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130827</xdr:rowOff>
    </xdr:from>
    <xdr:ext cx="736600" cy="259045"/>
    <xdr:sp macro="" textlink="">
      <xdr:nvSpPr>
        <xdr:cNvPr id="332" name="テキスト ボックス 331"/>
        <xdr:cNvSpPr txBox="1"/>
      </xdr:nvSpPr>
      <xdr:spPr>
        <a:xfrm>
          <a:off x="15290800" y="647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158750</xdr:rowOff>
    </xdr:from>
    <xdr:to>
      <xdr:col>74</xdr:col>
      <xdr:colOff>31750</xdr:colOff>
      <xdr:row>38</xdr:row>
      <xdr:rowOff>88900</xdr:rowOff>
    </xdr:to>
    <xdr:sp macro="" textlink="">
      <xdr:nvSpPr>
        <xdr:cNvPr id="333" name="楕円 332"/>
        <xdr:cNvSpPr/>
      </xdr:nvSpPr>
      <xdr:spPr>
        <a:xfrm>
          <a:off x="147320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73677</xdr:rowOff>
    </xdr:from>
    <xdr:ext cx="762000" cy="259045"/>
    <xdr:sp macro="" textlink="">
      <xdr:nvSpPr>
        <xdr:cNvPr id="334" name="テキスト ボックス 333"/>
        <xdr:cNvSpPr txBox="1"/>
      </xdr:nvSpPr>
      <xdr:spPr>
        <a:xfrm>
          <a:off x="14401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0</xdr:rowOff>
    </xdr:from>
    <xdr:to>
      <xdr:col>69</xdr:col>
      <xdr:colOff>142875</xdr:colOff>
      <xdr:row>38</xdr:row>
      <xdr:rowOff>101600</xdr:rowOff>
    </xdr:to>
    <xdr:sp macro="" textlink="">
      <xdr:nvSpPr>
        <xdr:cNvPr id="335" name="楕円 334"/>
        <xdr:cNvSpPr/>
      </xdr:nvSpPr>
      <xdr:spPr>
        <a:xfrm>
          <a:off x="13843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86377</xdr:rowOff>
    </xdr:from>
    <xdr:ext cx="762000" cy="259045"/>
    <xdr:sp macro="" textlink="">
      <xdr:nvSpPr>
        <xdr:cNvPr id="336" name="テキスト ボックス 335"/>
        <xdr:cNvSpPr txBox="1"/>
      </xdr:nvSpPr>
      <xdr:spPr>
        <a:xfrm>
          <a:off x="13512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38100</xdr:rowOff>
    </xdr:from>
    <xdr:to>
      <xdr:col>65</xdr:col>
      <xdr:colOff>53975</xdr:colOff>
      <xdr:row>38</xdr:row>
      <xdr:rowOff>139700</xdr:rowOff>
    </xdr:to>
    <xdr:sp macro="" textlink="">
      <xdr:nvSpPr>
        <xdr:cNvPr id="337" name="楕円 336"/>
        <xdr:cNvSpPr/>
      </xdr:nvSpPr>
      <xdr:spPr>
        <a:xfrm>
          <a:off x="12954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124477</xdr:rowOff>
    </xdr:from>
    <xdr:ext cx="762000" cy="259045"/>
    <xdr:sp macro="" textlink="">
      <xdr:nvSpPr>
        <xdr:cNvPr id="338" name="テキスト ボックス 337"/>
        <xdr:cNvSpPr txBox="1"/>
      </xdr:nvSpPr>
      <xdr:spPr>
        <a:xfrm>
          <a:off x="12623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国の景気対策に積極的に呼応してきたため、類似団体平均を上回っているが、財源措置のある地方債の発行に努めていることから、実際の負担となるのは約４割である。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年度より中期財政計画を策定し、繰上償還や地方債の新規発行抑制に取り組んできており、地方債現在高は平成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年度から減少傾向に転じている。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39370</xdr:rowOff>
    </xdr:to>
    <xdr:cxnSp macro="">
      <xdr:nvCxnSpPr>
        <xdr:cNvPr id="366" name="直線コネクタ 365"/>
        <xdr:cNvCxnSpPr/>
      </xdr:nvCxnSpPr>
      <xdr:spPr>
        <a:xfrm flipV="1">
          <a:off x="4826000" y="127152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11447</xdr:rowOff>
    </xdr:from>
    <xdr:ext cx="762000" cy="259045"/>
    <xdr:sp macro="" textlink="">
      <xdr:nvSpPr>
        <xdr:cNvPr id="367" name="公債費最小値テキスト"/>
        <xdr:cNvSpPr txBox="1"/>
      </xdr:nvSpPr>
      <xdr:spPr>
        <a:xfrm>
          <a:off x="4914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39370</xdr:rowOff>
    </xdr:from>
    <xdr:to>
      <xdr:col>24</xdr:col>
      <xdr:colOff>114300</xdr:colOff>
      <xdr:row>81</xdr:row>
      <xdr:rowOff>39370</xdr:rowOff>
    </xdr:to>
    <xdr:cxnSp macro="">
      <xdr:nvCxnSpPr>
        <xdr:cNvPr id="368" name="直線コネクタ 367"/>
        <xdr:cNvCxnSpPr/>
      </xdr:nvCxnSpPr>
      <xdr:spPr>
        <a:xfrm>
          <a:off x="4737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9"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70" name="直線コネクタ 369"/>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107950</xdr:rowOff>
    </xdr:from>
    <xdr:to>
      <xdr:col>24</xdr:col>
      <xdr:colOff>25400</xdr:colOff>
      <xdr:row>81</xdr:row>
      <xdr:rowOff>24130</xdr:rowOff>
    </xdr:to>
    <xdr:cxnSp macro="">
      <xdr:nvCxnSpPr>
        <xdr:cNvPr id="371" name="直線コネクタ 370"/>
        <xdr:cNvCxnSpPr/>
      </xdr:nvCxnSpPr>
      <xdr:spPr>
        <a:xfrm flipV="1">
          <a:off x="3987800" y="1365250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2" name="公債費平均値テキスト"/>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3" name="フローチャート: 判断 372"/>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24130</xdr:rowOff>
    </xdr:from>
    <xdr:to>
      <xdr:col>19</xdr:col>
      <xdr:colOff>187325</xdr:colOff>
      <xdr:row>81</xdr:row>
      <xdr:rowOff>69850</xdr:rowOff>
    </xdr:to>
    <xdr:cxnSp macro="">
      <xdr:nvCxnSpPr>
        <xdr:cNvPr id="374" name="直線コネクタ 373"/>
        <xdr:cNvCxnSpPr/>
      </xdr:nvCxnSpPr>
      <xdr:spPr>
        <a:xfrm flipV="1">
          <a:off x="3098800" y="13911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140970</xdr:rowOff>
    </xdr:from>
    <xdr:to>
      <xdr:col>20</xdr:col>
      <xdr:colOff>38100</xdr:colOff>
      <xdr:row>78</xdr:row>
      <xdr:rowOff>71120</xdr:rowOff>
    </xdr:to>
    <xdr:sp macro="" textlink="">
      <xdr:nvSpPr>
        <xdr:cNvPr id="375" name="フローチャート: 判断 374"/>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81297</xdr:rowOff>
    </xdr:from>
    <xdr:ext cx="736600" cy="259045"/>
    <xdr:sp macro="" textlink="">
      <xdr:nvSpPr>
        <xdr:cNvPr id="376" name="テキスト ボックス 375"/>
        <xdr:cNvSpPr txBox="1"/>
      </xdr:nvSpPr>
      <xdr:spPr>
        <a:xfrm>
          <a:off x="3606800" y="1311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31750</xdr:rowOff>
    </xdr:from>
    <xdr:to>
      <xdr:col>15</xdr:col>
      <xdr:colOff>98425</xdr:colOff>
      <xdr:row>81</xdr:row>
      <xdr:rowOff>69850</xdr:rowOff>
    </xdr:to>
    <xdr:cxnSp macro="">
      <xdr:nvCxnSpPr>
        <xdr:cNvPr id="377" name="直線コネクタ 376"/>
        <xdr:cNvCxnSpPr/>
      </xdr:nvCxnSpPr>
      <xdr:spPr>
        <a:xfrm>
          <a:off x="2209800" y="1391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8" name="フローチャート: 判断 377"/>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79" name="テキスト ボックス 378"/>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31750</xdr:rowOff>
    </xdr:from>
    <xdr:to>
      <xdr:col>11</xdr:col>
      <xdr:colOff>9525</xdr:colOff>
      <xdr:row>81</xdr:row>
      <xdr:rowOff>31750</xdr:rowOff>
    </xdr:to>
    <xdr:cxnSp macro="">
      <xdr:nvCxnSpPr>
        <xdr:cNvPr id="380" name="直線コネクタ 379"/>
        <xdr:cNvCxnSpPr/>
      </xdr:nvCxnSpPr>
      <xdr:spPr>
        <a:xfrm>
          <a:off x="1320800" y="1391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148589</xdr:rowOff>
    </xdr:from>
    <xdr:to>
      <xdr:col>11</xdr:col>
      <xdr:colOff>60325</xdr:colOff>
      <xdr:row>78</xdr:row>
      <xdr:rowOff>78739</xdr:rowOff>
    </xdr:to>
    <xdr:sp macro="" textlink="">
      <xdr:nvSpPr>
        <xdr:cNvPr id="381" name="フローチャート: 判断 380"/>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88916</xdr:rowOff>
    </xdr:from>
    <xdr:ext cx="762000" cy="259045"/>
    <xdr:sp macro="" textlink="">
      <xdr:nvSpPr>
        <xdr:cNvPr id="382" name="テキスト ボックス 381"/>
        <xdr:cNvSpPr txBox="1"/>
      </xdr:nvSpPr>
      <xdr:spPr>
        <a:xfrm>
          <a:off x="1828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3" name="フローチャート: 判断 382"/>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165116</xdr:rowOff>
    </xdr:from>
    <xdr:ext cx="762000" cy="259045"/>
    <xdr:sp macro="" textlink="">
      <xdr:nvSpPr>
        <xdr:cNvPr id="384" name="テキスト ボックス 383"/>
        <xdr:cNvSpPr txBox="1"/>
      </xdr:nvSpPr>
      <xdr:spPr>
        <a:xfrm>
          <a:off x="939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57150</xdr:rowOff>
    </xdr:from>
    <xdr:to>
      <xdr:col>24</xdr:col>
      <xdr:colOff>76200</xdr:colOff>
      <xdr:row>79</xdr:row>
      <xdr:rowOff>158750</xdr:rowOff>
    </xdr:to>
    <xdr:sp macro="" textlink="">
      <xdr:nvSpPr>
        <xdr:cNvPr id="390" name="楕円 389"/>
        <xdr:cNvSpPr/>
      </xdr:nvSpPr>
      <xdr:spPr>
        <a:xfrm>
          <a:off x="47752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29227</xdr:rowOff>
    </xdr:from>
    <xdr:ext cx="762000" cy="259045"/>
    <xdr:sp macro="" textlink="">
      <xdr:nvSpPr>
        <xdr:cNvPr id="391" name="公債費該当値テキスト"/>
        <xdr:cNvSpPr txBox="1"/>
      </xdr:nvSpPr>
      <xdr:spPr>
        <a:xfrm>
          <a:off x="49149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144780</xdr:rowOff>
    </xdr:from>
    <xdr:to>
      <xdr:col>20</xdr:col>
      <xdr:colOff>38100</xdr:colOff>
      <xdr:row>81</xdr:row>
      <xdr:rowOff>74930</xdr:rowOff>
    </xdr:to>
    <xdr:sp macro="" textlink="">
      <xdr:nvSpPr>
        <xdr:cNvPr id="392" name="楕円 391"/>
        <xdr:cNvSpPr/>
      </xdr:nvSpPr>
      <xdr:spPr>
        <a:xfrm>
          <a:off x="3937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59707</xdr:rowOff>
    </xdr:from>
    <xdr:ext cx="736600" cy="259045"/>
    <xdr:sp macro="" textlink="">
      <xdr:nvSpPr>
        <xdr:cNvPr id="393" name="テキスト ボックス 392"/>
        <xdr:cNvSpPr txBox="1"/>
      </xdr:nvSpPr>
      <xdr:spPr>
        <a:xfrm>
          <a:off x="3606800" y="1394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19050</xdr:rowOff>
    </xdr:from>
    <xdr:to>
      <xdr:col>15</xdr:col>
      <xdr:colOff>149225</xdr:colOff>
      <xdr:row>81</xdr:row>
      <xdr:rowOff>120650</xdr:rowOff>
    </xdr:to>
    <xdr:sp macro="" textlink="">
      <xdr:nvSpPr>
        <xdr:cNvPr id="394" name="楕円 393"/>
        <xdr:cNvSpPr/>
      </xdr:nvSpPr>
      <xdr:spPr>
        <a:xfrm>
          <a:off x="3048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105427</xdr:rowOff>
    </xdr:from>
    <xdr:ext cx="762000" cy="259045"/>
    <xdr:sp macro="" textlink="">
      <xdr:nvSpPr>
        <xdr:cNvPr id="395" name="テキスト ボックス 394"/>
        <xdr:cNvSpPr txBox="1"/>
      </xdr:nvSpPr>
      <xdr:spPr>
        <a:xfrm>
          <a:off x="2717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152400</xdr:rowOff>
    </xdr:from>
    <xdr:to>
      <xdr:col>11</xdr:col>
      <xdr:colOff>60325</xdr:colOff>
      <xdr:row>81</xdr:row>
      <xdr:rowOff>82550</xdr:rowOff>
    </xdr:to>
    <xdr:sp macro="" textlink="">
      <xdr:nvSpPr>
        <xdr:cNvPr id="396" name="楕円 395"/>
        <xdr:cNvSpPr/>
      </xdr:nvSpPr>
      <xdr:spPr>
        <a:xfrm>
          <a:off x="2159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67327</xdr:rowOff>
    </xdr:from>
    <xdr:ext cx="762000" cy="259045"/>
    <xdr:sp macro="" textlink="">
      <xdr:nvSpPr>
        <xdr:cNvPr id="397" name="テキスト ボックス 396"/>
        <xdr:cNvSpPr txBox="1"/>
      </xdr:nvSpPr>
      <xdr:spPr>
        <a:xfrm>
          <a:off x="1828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152400</xdr:rowOff>
    </xdr:from>
    <xdr:to>
      <xdr:col>6</xdr:col>
      <xdr:colOff>171450</xdr:colOff>
      <xdr:row>81</xdr:row>
      <xdr:rowOff>82550</xdr:rowOff>
    </xdr:to>
    <xdr:sp macro="" textlink="">
      <xdr:nvSpPr>
        <xdr:cNvPr id="398" name="楕円 397"/>
        <xdr:cNvSpPr/>
      </xdr:nvSpPr>
      <xdr:spPr>
        <a:xfrm>
          <a:off x="1270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67327</xdr:rowOff>
    </xdr:from>
    <xdr:ext cx="762000" cy="259045"/>
    <xdr:sp macro="" textlink="">
      <xdr:nvSpPr>
        <xdr:cNvPr id="399" name="テキスト ボックス 398"/>
        <xdr:cNvSpPr txBox="1"/>
      </xdr:nvSpPr>
      <xdr:spPr>
        <a:xfrm>
          <a:off x="939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類似団体の平均を下回っているが、引き続き行財政改革を徹底し、事務事業の見直し等によりコストの低減に努めていく。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17272</xdr:rowOff>
    </xdr:from>
    <xdr:to>
      <xdr:col>82</xdr:col>
      <xdr:colOff>107950</xdr:colOff>
      <xdr:row>80</xdr:row>
      <xdr:rowOff>3556</xdr:rowOff>
    </xdr:to>
    <xdr:cxnSp macro="">
      <xdr:nvCxnSpPr>
        <xdr:cNvPr id="425" name="直線コネクタ 424"/>
        <xdr:cNvCxnSpPr/>
      </xdr:nvCxnSpPr>
      <xdr:spPr>
        <a:xfrm flipV="1">
          <a:off x="16510000" y="1270457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6"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7" name="直線コネクタ 426"/>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103649</xdr:rowOff>
    </xdr:from>
    <xdr:ext cx="762000" cy="259045"/>
    <xdr:sp macro="" textlink="">
      <xdr:nvSpPr>
        <xdr:cNvPr id="428" name="公債費以外最大値テキスト"/>
        <xdr:cNvSpPr txBox="1"/>
      </xdr:nvSpPr>
      <xdr:spPr>
        <a:xfrm>
          <a:off x="16598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17272</xdr:rowOff>
    </xdr:from>
    <xdr:to>
      <xdr:col>82</xdr:col>
      <xdr:colOff>196850</xdr:colOff>
      <xdr:row>74</xdr:row>
      <xdr:rowOff>17272</xdr:rowOff>
    </xdr:to>
    <xdr:cxnSp macro="">
      <xdr:nvCxnSpPr>
        <xdr:cNvPr id="429" name="直線コネクタ 428"/>
        <xdr:cNvCxnSpPr/>
      </xdr:nvCxnSpPr>
      <xdr:spPr>
        <a:xfrm>
          <a:off x="16421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56134</xdr:rowOff>
    </xdr:from>
    <xdr:to>
      <xdr:col>82</xdr:col>
      <xdr:colOff>107950</xdr:colOff>
      <xdr:row>75</xdr:row>
      <xdr:rowOff>165863</xdr:rowOff>
    </xdr:to>
    <xdr:cxnSp macro="">
      <xdr:nvCxnSpPr>
        <xdr:cNvPr id="430" name="直線コネクタ 429"/>
        <xdr:cNvCxnSpPr/>
      </xdr:nvCxnSpPr>
      <xdr:spPr>
        <a:xfrm>
          <a:off x="15671800" y="12914884"/>
          <a:ext cx="8382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1"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2" name="フローチャート: 判断 431"/>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42418</xdr:rowOff>
    </xdr:from>
    <xdr:to>
      <xdr:col>78</xdr:col>
      <xdr:colOff>69850</xdr:colOff>
      <xdr:row>75</xdr:row>
      <xdr:rowOff>56134</xdr:rowOff>
    </xdr:to>
    <xdr:cxnSp macro="">
      <xdr:nvCxnSpPr>
        <xdr:cNvPr id="433" name="直線コネクタ 432"/>
        <xdr:cNvCxnSpPr/>
      </xdr:nvCxnSpPr>
      <xdr:spPr>
        <a:xfrm>
          <a:off x="14782800" y="129011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4" name="フローチャート: 判断 433"/>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35" name="テキスト ボックス 434"/>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5842</xdr:rowOff>
    </xdr:from>
    <xdr:to>
      <xdr:col>73</xdr:col>
      <xdr:colOff>180975</xdr:colOff>
      <xdr:row>75</xdr:row>
      <xdr:rowOff>42418</xdr:rowOff>
    </xdr:to>
    <xdr:cxnSp macro="">
      <xdr:nvCxnSpPr>
        <xdr:cNvPr id="436" name="直線コネクタ 435"/>
        <xdr:cNvCxnSpPr/>
      </xdr:nvCxnSpPr>
      <xdr:spPr>
        <a:xfrm>
          <a:off x="13893800" y="128645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7" name="フローチャート: 判断 436"/>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100855</xdr:rowOff>
    </xdr:from>
    <xdr:ext cx="762000" cy="259045"/>
    <xdr:sp macro="" textlink="">
      <xdr:nvSpPr>
        <xdr:cNvPr id="438" name="テキスト ボックス 437"/>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5842</xdr:rowOff>
    </xdr:from>
    <xdr:to>
      <xdr:col>69</xdr:col>
      <xdr:colOff>92075</xdr:colOff>
      <xdr:row>75</xdr:row>
      <xdr:rowOff>19558</xdr:rowOff>
    </xdr:to>
    <xdr:cxnSp macro="">
      <xdr:nvCxnSpPr>
        <xdr:cNvPr id="439" name="直線コネクタ 438"/>
        <xdr:cNvCxnSpPr/>
      </xdr:nvCxnSpPr>
      <xdr:spPr>
        <a:xfrm flipV="1">
          <a:off x="13004800" y="128645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40" name="フローチャート: 判断 439"/>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41" name="テキスト ボックス 440"/>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42" name="フローチャート: 判断 441"/>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271</xdr:rowOff>
    </xdr:from>
    <xdr:ext cx="762000" cy="259045"/>
    <xdr:sp macro="" textlink="">
      <xdr:nvSpPr>
        <xdr:cNvPr id="443" name="テキスト ボックス 442"/>
        <xdr:cNvSpPr txBox="1"/>
      </xdr:nvSpPr>
      <xdr:spPr>
        <a:xfrm>
          <a:off x="12623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115062</xdr:rowOff>
    </xdr:from>
    <xdr:to>
      <xdr:col>82</xdr:col>
      <xdr:colOff>158750</xdr:colOff>
      <xdr:row>76</xdr:row>
      <xdr:rowOff>45213</xdr:rowOff>
    </xdr:to>
    <xdr:sp macro="" textlink="">
      <xdr:nvSpPr>
        <xdr:cNvPr id="449" name="楕円 448"/>
        <xdr:cNvSpPr/>
      </xdr:nvSpPr>
      <xdr:spPr>
        <a:xfrm>
          <a:off x="164592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131589</xdr:rowOff>
    </xdr:from>
    <xdr:ext cx="762000" cy="259045"/>
    <xdr:sp macro="" textlink="">
      <xdr:nvSpPr>
        <xdr:cNvPr id="450" name="公債費以外該当値テキスト"/>
        <xdr:cNvSpPr txBox="1"/>
      </xdr:nvSpPr>
      <xdr:spPr>
        <a:xfrm>
          <a:off x="16598900" y="1281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5334</xdr:rowOff>
    </xdr:from>
    <xdr:to>
      <xdr:col>78</xdr:col>
      <xdr:colOff>120650</xdr:colOff>
      <xdr:row>75</xdr:row>
      <xdr:rowOff>106934</xdr:rowOff>
    </xdr:to>
    <xdr:sp macro="" textlink="">
      <xdr:nvSpPr>
        <xdr:cNvPr id="451" name="楕円 450"/>
        <xdr:cNvSpPr/>
      </xdr:nvSpPr>
      <xdr:spPr>
        <a:xfrm>
          <a:off x="15621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117111</xdr:rowOff>
    </xdr:from>
    <xdr:ext cx="736600" cy="259045"/>
    <xdr:sp macro="" textlink="">
      <xdr:nvSpPr>
        <xdr:cNvPr id="452" name="テキスト ボックス 451"/>
        <xdr:cNvSpPr txBox="1"/>
      </xdr:nvSpPr>
      <xdr:spPr>
        <a:xfrm>
          <a:off x="15290800" y="1263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163068</xdr:rowOff>
    </xdr:from>
    <xdr:to>
      <xdr:col>74</xdr:col>
      <xdr:colOff>31750</xdr:colOff>
      <xdr:row>75</xdr:row>
      <xdr:rowOff>93218</xdr:rowOff>
    </xdr:to>
    <xdr:sp macro="" textlink="">
      <xdr:nvSpPr>
        <xdr:cNvPr id="453" name="楕円 452"/>
        <xdr:cNvSpPr/>
      </xdr:nvSpPr>
      <xdr:spPr>
        <a:xfrm>
          <a:off x="14732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103395</xdr:rowOff>
    </xdr:from>
    <xdr:ext cx="762000" cy="259045"/>
    <xdr:sp macro="" textlink="">
      <xdr:nvSpPr>
        <xdr:cNvPr id="454" name="テキスト ボックス 453"/>
        <xdr:cNvSpPr txBox="1"/>
      </xdr:nvSpPr>
      <xdr:spPr>
        <a:xfrm>
          <a:off x="14401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126492</xdr:rowOff>
    </xdr:from>
    <xdr:to>
      <xdr:col>69</xdr:col>
      <xdr:colOff>142875</xdr:colOff>
      <xdr:row>75</xdr:row>
      <xdr:rowOff>56642</xdr:rowOff>
    </xdr:to>
    <xdr:sp macro="" textlink="">
      <xdr:nvSpPr>
        <xdr:cNvPr id="455" name="楕円 454"/>
        <xdr:cNvSpPr/>
      </xdr:nvSpPr>
      <xdr:spPr>
        <a:xfrm>
          <a:off x="138430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66819</xdr:rowOff>
    </xdr:from>
    <xdr:ext cx="762000" cy="259045"/>
    <xdr:sp macro="" textlink="">
      <xdr:nvSpPr>
        <xdr:cNvPr id="456" name="テキスト ボックス 455"/>
        <xdr:cNvSpPr txBox="1"/>
      </xdr:nvSpPr>
      <xdr:spPr>
        <a:xfrm>
          <a:off x="13512800" y="1258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57" name="楕円 456"/>
        <xdr:cNvSpPr/>
      </xdr:nvSpPr>
      <xdr:spPr>
        <a:xfrm>
          <a:off x="12954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80535</xdr:rowOff>
    </xdr:from>
    <xdr:ext cx="762000" cy="259045"/>
    <xdr:sp macro="" textlink="">
      <xdr:nvSpPr>
        <xdr:cNvPr id="458" name="テキスト ボックス 457"/>
        <xdr:cNvSpPr txBox="1"/>
      </xdr:nvSpPr>
      <xdr:spPr>
        <a:xfrm>
          <a:off x="12623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石川県金沢市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38791</xdr:rowOff>
    </xdr:to>
    <xdr:cxnSp macro="">
      <xdr:nvCxnSpPr>
        <xdr:cNvPr id="43" name="直線コネクタ 42"/>
        <xdr:cNvCxnSpPr/>
      </xdr:nvCxnSpPr>
      <xdr:spPr bwMode="auto">
        <a:xfrm flipV="1">
          <a:off x="5651500" y="2140524"/>
          <a:ext cx="0" cy="1374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48968</xdr:rowOff>
    </xdr:from>
    <xdr:ext cx="762000" cy="259045"/>
    <xdr:sp macro="" textlink="">
      <xdr:nvSpPr>
        <xdr:cNvPr id="44" name="人口1人当たり決算額の推移最小値テキスト130"/>
        <xdr:cNvSpPr txBox="1"/>
      </xdr:nvSpPr>
      <xdr:spPr>
        <a:xfrm>
          <a:off x="5740400" y="3525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38791</xdr:rowOff>
    </xdr:from>
    <xdr:to>
      <xdr:col>30</xdr:col>
      <xdr:colOff>25400</xdr:colOff>
      <xdr:row>20</xdr:row>
      <xdr:rowOff>38791</xdr:rowOff>
    </xdr:to>
    <xdr:cxnSp macro="">
      <xdr:nvCxnSpPr>
        <xdr:cNvPr id="45" name="直線コネクタ 44"/>
        <xdr:cNvCxnSpPr/>
      </xdr:nvCxnSpPr>
      <xdr:spPr bwMode="auto">
        <a:xfrm>
          <a:off x="5562600" y="3515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38791</xdr:rowOff>
    </xdr:from>
    <xdr:to>
      <xdr:col>29</xdr:col>
      <xdr:colOff>127000</xdr:colOff>
      <xdr:row>20</xdr:row>
      <xdr:rowOff>41443</xdr:rowOff>
    </xdr:to>
    <xdr:cxnSp macro="">
      <xdr:nvCxnSpPr>
        <xdr:cNvPr id="48" name="直線コネクタ 47"/>
        <xdr:cNvCxnSpPr/>
      </xdr:nvCxnSpPr>
      <xdr:spPr bwMode="auto">
        <a:xfrm flipV="1">
          <a:off x="5003800" y="3515416"/>
          <a:ext cx="647700" cy="2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124030</xdr:rowOff>
    </xdr:from>
    <xdr:ext cx="762000" cy="259045"/>
    <xdr:sp macro="" textlink="">
      <xdr:nvSpPr>
        <xdr:cNvPr id="49" name="人口1人当たり決算額の推移平均値テキスト130"/>
        <xdr:cNvSpPr txBox="1"/>
      </xdr:nvSpPr>
      <xdr:spPr>
        <a:xfrm>
          <a:off x="5740400" y="2743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107503</xdr:rowOff>
    </xdr:from>
    <xdr:to>
      <xdr:col>29</xdr:col>
      <xdr:colOff>177800</xdr:colOff>
      <xdr:row>17</xdr:row>
      <xdr:rowOff>37653</xdr:rowOff>
    </xdr:to>
    <xdr:sp macro="" textlink="">
      <xdr:nvSpPr>
        <xdr:cNvPr id="50" name="フローチャート: 判断 49"/>
        <xdr:cNvSpPr/>
      </xdr:nvSpPr>
      <xdr:spPr bwMode="auto">
        <a:xfrm>
          <a:off x="56007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41443</xdr:rowOff>
    </xdr:from>
    <xdr:to>
      <xdr:col>26</xdr:col>
      <xdr:colOff>50800</xdr:colOff>
      <xdr:row>20</xdr:row>
      <xdr:rowOff>70612</xdr:rowOff>
    </xdr:to>
    <xdr:cxnSp macro="">
      <xdr:nvCxnSpPr>
        <xdr:cNvPr id="51" name="直線コネクタ 50"/>
        <xdr:cNvCxnSpPr/>
      </xdr:nvCxnSpPr>
      <xdr:spPr bwMode="auto">
        <a:xfrm flipV="1">
          <a:off x="4305300" y="3518068"/>
          <a:ext cx="698500" cy="29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126797</xdr:rowOff>
    </xdr:from>
    <xdr:to>
      <xdr:col>26</xdr:col>
      <xdr:colOff>101600</xdr:colOff>
      <xdr:row>17</xdr:row>
      <xdr:rowOff>56947</xdr:rowOff>
    </xdr:to>
    <xdr:sp macro="" textlink="">
      <xdr:nvSpPr>
        <xdr:cNvPr id="52" name="フローチャート: 判断 51"/>
        <xdr:cNvSpPr/>
      </xdr:nvSpPr>
      <xdr:spPr bwMode="auto">
        <a:xfrm>
          <a:off x="4953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67124</xdr:rowOff>
    </xdr:from>
    <xdr:ext cx="736600" cy="259045"/>
    <xdr:sp macro="" textlink="">
      <xdr:nvSpPr>
        <xdr:cNvPr id="53" name="テキスト ボックス 52"/>
        <xdr:cNvSpPr txBox="1"/>
      </xdr:nvSpPr>
      <xdr:spPr>
        <a:xfrm>
          <a:off x="4622800" y="2686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29007</xdr:rowOff>
    </xdr:from>
    <xdr:to>
      <xdr:col>22</xdr:col>
      <xdr:colOff>114300</xdr:colOff>
      <xdr:row>20</xdr:row>
      <xdr:rowOff>70612</xdr:rowOff>
    </xdr:to>
    <xdr:cxnSp macro="">
      <xdr:nvCxnSpPr>
        <xdr:cNvPr id="54" name="直線コネクタ 53"/>
        <xdr:cNvCxnSpPr/>
      </xdr:nvCxnSpPr>
      <xdr:spPr bwMode="auto">
        <a:xfrm>
          <a:off x="3606800" y="3505632"/>
          <a:ext cx="698500" cy="41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148788</xdr:rowOff>
    </xdr:from>
    <xdr:to>
      <xdr:col>22</xdr:col>
      <xdr:colOff>165100</xdr:colOff>
      <xdr:row>17</xdr:row>
      <xdr:rowOff>78938</xdr:rowOff>
    </xdr:to>
    <xdr:sp macro="" textlink="">
      <xdr:nvSpPr>
        <xdr:cNvPr id="55" name="フローチャート: 判断 54"/>
        <xdr:cNvSpPr/>
      </xdr:nvSpPr>
      <xdr:spPr bwMode="auto">
        <a:xfrm>
          <a:off x="4254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89115</xdr:rowOff>
    </xdr:from>
    <xdr:ext cx="762000" cy="259045"/>
    <xdr:sp macro="" textlink="">
      <xdr:nvSpPr>
        <xdr:cNvPr id="56" name="テキスト ボックス 55"/>
        <xdr:cNvSpPr txBox="1"/>
      </xdr:nvSpPr>
      <xdr:spPr>
        <a:xfrm>
          <a:off x="39243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29007</xdr:rowOff>
    </xdr:from>
    <xdr:to>
      <xdr:col>18</xdr:col>
      <xdr:colOff>177800</xdr:colOff>
      <xdr:row>20</xdr:row>
      <xdr:rowOff>41763</xdr:rowOff>
    </xdr:to>
    <xdr:cxnSp macro="">
      <xdr:nvCxnSpPr>
        <xdr:cNvPr id="57" name="直線コネクタ 56"/>
        <xdr:cNvCxnSpPr/>
      </xdr:nvCxnSpPr>
      <xdr:spPr bwMode="auto">
        <a:xfrm flipV="1">
          <a:off x="2908300" y="3505632"/>
          <a:ext cx="698500" cy="12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145999</xdr:rowOff>
    </xdr:from>
    <xdr:to>
      <xdr:col>19</xdr:col>
      <xdr:colOff>38100</xdr:colOff>
      <xdr:row>17</xdr:row>
      <xdr:rowOff>76149</xdr:rowOff>
    </xdr:to>
    <xdr:sp macro="" textlink="">
      <xdr:nvSpPr>
        <xdr:cNvPr id="58" name="フローチャート: 判断 57"/>
        <xdr:cNvSpPr/>
      </xdr:nvSpPr>
      <xdr:spPr bwMode="auto">
        <a:xfrm>
          <a:off x="3556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86326</xdr:rowOff>
    </xdr:from>
    <xdr:ext cx="762000" cy="259045"/>
    <xdr:sp macro="" textlink="">
      <xdr:nvSpPr>
        <xdr:cNvPr id="59" name="テキスト ボックス 58"/>
        <xdr:cNvSpPr txBox="1"/>
      </xdr:nvSpPr>
      <xdr:spPr>
        <a:xfrm>
          <a:off x="32258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162916</xdr:rowOff>
    </xdr:from>
    <xdr:to>
      <xdr:col>15</xdr:col>
      <xdr:colOff>101600</xdr:colOff>
      <xdr:row>17</xdr:row>
      <xdr:rowOff>93066</xdr:rowOff>
    </xdr:to>
    <xdr:sp macro="" textlink="">
      <xdr:nvSpPr>
        <xdr:cNvPr id="60" name="フローチャート: 判断 59"/>
        <xdr:cNvSpPr/>
      </xdr:nvSpPr>
      <xdr:spPr bwMode="auto">
        <a:xfrm>
          <a:off x="2857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103243</xdr:rowOff>
    </xdr:from>
    <xdr:ext cx="762000" cy="259045"/>
    <xdr:sp macro="" textlink="">
      <xdr:nvSpPr>
        <xdr:cNvPr id="61" name="テキスト ボックス 60"/>
        <xdr:cNvSpPr txBox="1"/>
      </xdr:nvSpPr>
      <xdr:spPr>
        <a:xfrm>
          <a:off x="25273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159441</xdr:rowOff>
    </xdr:from>
    <xdr:to>
      <xdr:col>29</xdr:col>
      <xdr:colOff>177800</xdr:colOff>
      <xdr:row>20</xdr:row>
      <xdr:rowOff>89591</xdr:rowOff>
    </xdr:to>
    <xdr:sp macro="" textlink="">
      <xdr:nvSpPr>
        <xdr:cNvPr id="67" name="楕円 66"/>
        <xdr:cNvSpPr/>
      </xdr:nvSpPr>
      <xdr:spPr bwMode="auto">
        <a:xfrm>
          <a:off x="5600700" y="3464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68018</xdr:rowOff>
    </xdr:from>
    <xdr:ext cx="762000" cy="259045"/>
    <xdr:sp macro="" textlink="">
      <xdr:nvSpPr>
        <xdr:cNvPr id="68" name="人口1人当たり決算額の推移該当値テキスト130"/>
        <xdr:cNvSpPr txBox="1"/>
      </xdr:nvSpPr>
      <xdr:spPr>
        <a:xfrm>
          <a:off x="5740400" y="337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162093</xdr:rowOff>
    </xdr:from>
    <xdr:to>
      <xdr:col>26</xdr:col>
      <xdr:colOff>101600</xdr:colOff>
      <xdr:row>20</xdr:row>
      <xdr:rowOff>92243</xdr:rowOff>
    </xdr:to>
    <xdr:sp macro="" textlink="">
      <xdr:nvSpPr>
        <xdr:cNvPr id="69" name="楕円 68"/>
        <xdr:cNvSpPr/>
      </xdr:nvSpPr>
      <xdr:spPr bwMode="auto">
        <a:xfrm>
          <a:off x="4953000" y="3467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77020</xdr:rowOff>
    </xdr:from>
    <xdr:ext cx="736600" cy="259045"/>
    <xdr:sp macro="" textlink="">
      <xdr:nvSpPr>
        <xdr:cNvPr id="70" name="テキスト ボックス 69"/>
        <xdr:cNvSpPr txBox="1"/>
      </xdr:nvSpPr>
      <xdr:spPr>
        <a:xfrm>
          <a:off x="4622800" y="3553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19812</xdr:rowOff>
    </xdr:from>
    <xdr:to>
      <xdr:col>22</xdr:col>
      <xdr:colOff>165100</xdr:colOff>
      <xdr:row>20</xdr:row>
      <xdr:rowOff>121412</xdr:rowOff>
    </xdr:to>
    <xdr:sp macro="" textlink="">
      <xdr:nvSpPr>
        <xdr:cNvPr id="71" name="楕円 70"/>
        <xdr:cNvSpPr/>
      </xdr:nvSpPr>
      <xdr:spPr bwMode="auto">
        <a:xfrm>
          <a:off x="4254500" y="3496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106189</xdr:rowOff>
    </xdr:from>
    <xdr:ext cx="762000" cy="259045"/>
    <xdr:sp macro="" textlink="">
      <xdr:nvSpPr>
        <xdr:cNvPr id="72" name="テキスト ボックス 71"/>
        <xdr:cNvSpPr txBox="1"/>
      </xdr:nvSpPr>
      <xdr:spPr>
        <a:xfrm>
          <a:off x="3924300" y="358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149657</xdr:rowOff>
    </xdr:from>
    <xdr:to>
      <xdr:col>19</xdr:col>
      <xdr:colOff>38100</xdr:colOff>
      <xdr:row>20</xdr:row>
      <xdr:rowOff>79807</xdr:rowOff>
    </xdr:to>
    <xdr:sp macro="" textlink="">
      <xdr:nvSpPr>
        <xdr:cNvPr id="73" name="楕円 72"/>
        <xdr:cNvSpPr/>
      </xdr:nvSpPr>
      <xdr:spPr bwMode="auto">
        <a:xfrm>
          <a:off x="3556000" y="3454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64584</xdr:rowOff>
    </xdr:from>
    <xdr:ext cx="762000" cy="259045"/>
    <xdr:sp macro="" textlink="">
      <xdr:nvSpPr>
        <xdr:cNvPr id="74" name="テキスト ボックス 73"/>
        <xdr:cNvSpPr txBox="1"/>
      </xdr:nvSpPr>
      <xdr:spPr>
        <a:xfrm>
          <a:off x="3225800" y="35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162413</xdr:rowOff>
    </xdr:from>
    <xdr:to>
      <xdr:col>15</xdr:col>
      <xdr:colOff>101600</xdr:colOff>
      <xdr:row>20</xdr:row>
      <xdr:rowOff>92563</xdr:rowOff>
    </xdr:to>
    <xdr:sp macro="" textlink="">
      <xdr:nvSpPr>
        <xdr:cNvPr id="75" name="楕円 74"/>
        <xdr:cNvSpPr/>
      </xdr:nvSpPr>
      <xdr:spPr bwMode="auto">
        <a:xfrm>
          <a:off x="2857500" y="3467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77340</xdr:rowOff>
    </xdr:from>
    <xdr:ext cx="762000" cy="259045"/>
    <xdr:sp macro="" textlink="">
      <xdr:nvSpPr>
        <xdr:cNvPr id="76" name="テキスト ボックス 75"/>
        <xdr:cNvSpPr txBox="1"/>
      </xdr:nvSpPr>
      <xdr:spPr>
        <a:xfrm>
          <a:off x="2527300" y="355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185522</xdr:rowOff>
    </xdr:from>
    <xdr:to>
      <xdr:col>29</xdr:col>
      <xdr:colOff>127000</xdr:colOff>
      <xdr:row>38</xdr:row>
      <xdr:rowOff>114793</xdr:rowOff>
    </xdr:to>
    <xdr:cxnSp macro="">
      <xdr:nvCxnSpPr>
        <xdr:cNvPr id="103" name="直線コネクタ 102"/>
        <xdr:cNvCxnSpPr/>
      </xdr:nvCxnSpPr>
      <xdr:spPr bwMode="auto">
        <a:xfrm flipV="1">
          <a:off x="5651500" y="6110072"/>
          <a:ext cx="0" cy="14723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86870</xdr:rowOff>
    </xdr:from>
    <xdr:ext cx="762000" cy="259045"/>
    <xdr:sp macro="" textlink="">
      <xdr:nvSpPr>
        <xdr:cNvPr id="104" name="人口1人当たり決算額の推移最小値テキスト445"/>
        <xdr:cNvSpPr txBox="1"/>
      </xdr:nvSpPr>
      <xdr:spPr>
        <a:xfrm>
          <a:off x="5740400" y="755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114793</xdr:rowOff>
    </xdr:from>
    <xdr:to>
      <xdr:col>30</xdr:col>
      <xdr:colOff>25400</xdr:colOff>
      <xdr:row>38</xdr:row>
      <xdr:rowOff>114793</xdr:rowOff>
    </xdr:to>
    <xdr:cxnSp macro="">
      <xdr:nvCxnSpPr>
        <xdr:cNvPr id="105" name="直線コネクタ 104"/>
        <xdr:cNvCxnSpPr/>
      </xdr:nvCxnSpPr>
      <xdr:spPr bwMode="auto">
        <a:xfrm>
          <a:off x="5562600" y="7582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100449</xdr:rowOff>
    </xdr:from>
    <xdr:ext cx="762000" cy="259045"/>
    <xdr:sp macro="" textlink="">
      <xdr:nvSpPr>
        <xdr:cNvPr id="106" name="人口1人当たり決算額の推移最大値テキスト445"/>
        <xdr:cNvSpPr txBox="1"/>
      </xdr:nvSpPr>
      <xdr:spPr>
        <a:xfrm>
          <a:off x="5740400" y="58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185522</xdr:rowOff>
    </xdr:from>
    <xdr:to>
      <xdr:col>30</xdr:col>
      <xdr:colOff>25400</xdr:colOff>
      <xdr:row>33</xdr:row>
      <xdr:rowOff>185522</xdr:rowOff>
    </xdr:to>
    <xdr:cxnSp macro="">
      <xdr:nvCxnSpPr>
        <xdr:cNvPr id="107" name="直線コネクタ 106"/>
        <xdr:cNvCxnSpPr/>
      </xdr:nvCxnSpPr>
      <xdr:spPr bwMode="auto">
        <a:xfrm>
          <a:off x="5562600" y="61100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187442</xdr:rowOff>
    </xdr:from>
    <xdr:to>
      <xdr:col>29</xdr:col>
      <xdr:colOff>127000</xdr:colOff>
      <xdr:row>36</xdr:row>
      <xdr:rowOff>107204</xdr:rowOff>
    </xdr:to>
    <xdr:cxnSp macro="">
      <xdr:nvCxnSpPr>
        <xdr:cNvPr id="108" name="直線コネクタ 107"/>
        <xdr:cNvCxnSpPr/>
      </xdr:nvCxnSpPr>
      <xdr:spPr bwMode="auto">
        <a:xfrm>
          <a:off x="5003800" y="6797792"/>
          <a:ext cx="647700" cy="262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182612</xdr:rowOff>
    </xdr:from>
    <xdr:ext cx="762000" cy="259045"/>
    <xdr:sp macro="" textlink="">
      <xdr:nvSpPr>
        <xdr:cNvPr id="109" name="人口1人当たり決算額の推移平均値テキスト445"/>
        <xdr:cNvSpPr txBox="1"/>
      </xdr:nvSpPr>
      <xdr:spPr>
        <a:xfrm>
          <a:off x="5740400" y="6792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337535</xdr:rowOff>
    </xdr:from>
    <xdr:to>
      <xdr:col>29</xdr:col>
      <xdr:colOff>177800</xdr:colOff>
      <xdr:row>36</xdr:row>
      <xdr:rowOff>96235</xdr:rowOff>
    </xdr:to>
    <xdr:sp macro="" textlink="">
      <xdr:nvSpPr>
        <xdr:cNvPr id="110" name="フローチャート: 判断 109"/>
        <xdr:cNvSpPr/>
      </xdr:nvSpPr>
      <xdr:spPr bwMode="auto">
        <a:xfrm>
          <a:off x="56007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156810</xdr:rowOff>
    </xdr:from>
    <xdr:to>
      <xdr:col>26</xdr:col>
      <xdr:colOff>50800</xdr:colOff>
      <xdr:row>35</xdr:row>
      <xdr:rowOff>187442</xdr:rowOff>
    </xdr:to>
    <xdr:cxnSp macro="">
      <xdr:nvCxnSpPr>
        <xdr:cNvPr id="111" name="直線コネクタ 110"/>
        <xdr:cNvCxnSpPr/>
      </xdr:nvCxnSpPr>
      <xdr:spPr bwMode="auto">
        <a:xfrm>
          <a:off x="4305300" y="6767160"/>
          <a:ext cx="698500" cy="30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331501</xdr:rowOff>
    </xdr:from>
    <xdr:to>
      <xdr:col>26</xdr:col>
      <xdr:colOff>101600</xdr:colOff>
      <xdr:row>36</xdr:row>
      <xdr:rowOff>90201</xdr:rowOff>
    </xdr:to>
    <xdr:sp macro="" textlink="">
      <xdr:nvSpPr>
        <xdr:cNvPr id="112" name="フローチャート: 判断 111"/>
        <xdr:cNvSpPr/>
      </xdr:nvSpPr>
      <xdr:spPr bwMode="auto">
        <a:xfrm>
          <a:off x="49530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74978</xdr:rowOff>
    </xdr:from>
    <xdr:ext cx="736600" cy="259045"/>
    <xdr:sp macro="" textlink="">
      <xdr:nvSpPr>
        <xdr:cNvPr id="113" name="テキスト ボックス 112"/>
        <xdr:cNvSpPr txBox="1"/>
      </xdr:nvSpPr>
      <xdr:spPr>
        <a:xfrm>
          <a:off x="4622800" y="7028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156810</xdr:rowOff>
    </xdr:from>
    <xdr:to>
      <xdr:col>22</xdr:col>
      <xdr:colOff>114300</xdr:colOff>
      <xdr:row>35</xdr:row>
      <xdr:rowOff>169794</xdr:rowOff>
    </xdr:to>
    <xdr:cxnSp macro="">
      <xdr:nvCxnSpPr>
        <xdr:cNvPr id="114" name="直線コネクタ 113"/>
        <xdr:cNvCxnSpPr/>
      </xdr:nvCxnSpPr>
      <xdr:spPr bwMode="auto">
        <a:xfrm flipV="1">
          <a:off x="3606800" y="6767160"/>
          <a:ext cx="698500" cy="12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294147</xdr:rowOff>
    </xdr:from>
    <xdr:to>
      <xdr:col>22</xdr:col>
      <xdr:colOff>165100</xdr:colOff>
      <xdr:row>36</xdr:row>
      <xdr:rowOff>52847</xdr:rowOff>
    </xdr:to>
    <xdr:sp macro="" textlink="">
      <xdr:nvSpPr>
        <xdr:cNvPr id="115" name="フローチャート: 判断 114"/>
        <xdr:cNvSpPr/>
      </xdr:nvSpPr>
      <xdr:spPr bwMode="auto">
        <a:xfrm>
          <a:off x="42545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37624</xdr:rowOff>
    </xdr:from>
    <xdr:ext cx="762000" cy="259045"/>
    <xdr:sp macro="" textlink="">
      <xdr:nvSpPr>
        <xdr:cNvPr id="116" name="テキスト ボックス 115"/>
        <xdr:cNvSpPr txBox="1"/>
      </xdr:nvSpPr>
      <xdr:spPr>
        <a:xfrm>
          <a:off x="3924300" y="699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169794</xdr:rowOff>
    </xdr:from>
    <xdr:to>
      <xdr:col>18</xdr:col>
      <xdr:colOff>177800</xdr:colOff>
      <xdr:row>35</xdr:row>
      <xdr:rowOff>288209</xdr:rowOff>
    </xdr:to>
    <xdr:cxnSp macro="">
      <xdr:nvCxnSpPr>
        <xdr:cNvPr id="117" name="直線コネクタ 116"/>
        <xdr:cNvCxnSpPr/>
      </xdr:nvCxnSpPr>
      <xdr:spPr bwMode="auto">
        <a:xfrm flipV="1">
          <a:off x="2908300" y="6780144"/>
          <a:ext cx="698500" cy="118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271790</xdr:rowOff>
    </xdr:from>
    <xdr:to>
      <xdr:col>19</xdr:col>
      <xdr:colOff>38100</xdr:colOff>
      <xdr:row>36</xdr:row>
      <xdr:rowOff>30490</xdr:rowOff>
    </xdr:to>
    <xdr:sp macro="" textlink="">
      <xdr:nvSpPr>
        <xdr:cNvPr id="118" name="フローチャート: 判断 117"/>
        <xdr:cNvSpPr/>
      </xdr:nvSpPr>
      <xdr:spPr bwMode="auto">
        <a:xfrm>
          <a:off x="3556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15267</xdr:rowOff>
    </xdr:from>
    <xdr:ext cx="762000" cy="259045"/>
    <xdr:sp macro="" textlink="">
      <xdr:nvSpPr>
        <xdr:cNvPr id="119" name="テキスト ボックス 118"/>
        <xdr:cNvSpPr txBox="1"/>
      </xdr:nvSpPr>
      <xdr:spPr>
        <a:xfrm>
          <a:off x="3225800" y="696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267401</xdr:rowOff>
    </xdr:from>
    <xdr:to>
      <xdr:col>15</xdr:col>
      <xdr:colOff>101600</xdr:colOff>
      <xdr:row>36</xdr:row>
      <xdr:rowOff>26101</xdr:rowOff>
    </xdr:to>
    <xdr:sp macro="" textlink="">
      <xdr:nvSpPr>
        <xdr:cNvPr id="120" name="フローチャート: 判断 119"/>
        <xdr:cNvSpPr/>
      </xdr:nvSpPr>
      <xdr:spPr bwMode="auto">
        <a:xfrm>
          <a:off x="2857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10878</xdr:rowOff>
    </xdr:from>
    <xdr:ext cx="762000" cy="259045"/>
    <xdr:sp macro="" textlink="">
      <xdr:nvSpPr>
        <xdr:cNvPr id="121" name="テキスト ボックス 120"/>
        <xdr:cNvSpPr txBox="1"/>
      </xdr:nvSpPr>
      <xdr:spPr>
        <a:xfrm>
          <a:off x="2527300" y="696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56404</xdr:rowOff>
    </xdr:from>
    <xdr:to>
      <xdr:col>29</xdr:col>
      <xdr:colOff>177800</xdr:colOff>
      <xdr:row>36</xdr:row>
      <xdr:rowOff>158004</xdr:rowOff>
    </xdr:to>
    <xdr:sp macro="" textlink="">
      <xdr:nvSpPr>
        <xdr:cNvPr id="127" name="楕円 126"/>
        <xdr:cNvSpPr/>
      </xdr:nvSpPr>
      <xdr:spPr bwMode="auto">
        <a:xfrm>
          <a:off x="5600700" y="7009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28481</xdr:rowOff>
    </xdr:from>
    <xdr:ext cx="762000" cy="259045"/>
    <xdr:sp macro="" textlink="">
      <xdr:nvSpPr>
        <xdr:cNvPr id="128" name="人口1人当たり決算額の推移該当値テキスト445"/>
        <xdr:cNvSpPr txBox="1"/>
      </xdr:nvSpPr>
      <xdr:spPr>
        <a:xfrm>
          <a:off x="5740400" y="698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136642</xdr:rowOff>
    </xdr:from>
    <xdr:to>
      <xdr:col>26</xdr:col>
      <xdr:colOff>101600</xdr:colOff>
      <xdr:row>35</xdr:row>
      <xdr:rowOff>238242</xdr:rowOff>
    </xdr:to>
    <xdr:sp macro="" textlink="">
      <xdr:nvSpPr>
        <xdr:cNvPr id="129" name="楕円 128"/>
        <xdr:cNvSpPr/>
      </xdr:nvSpPr>
      <xdr:spPr bwMode="auto">
        <a:xfrm>
          <a:off x="4953000" y="6746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248419</xdr:rowOff>
    </xdr:from>
    <xdr:ext cx="736600" cy="259045"/>
    <xdr:sp macro="" textlink="">
      <xdr:nvSpPr>
        <xdr:cNvPr id="130" name="テキスト ボックス 129"/>
        <xdr:cNvSpPr txBox="1"/>
      </xdr:nvSpPr>
      <xdr:spPr>
        <a:xfrm>
          <a:off x="4622800" y="6515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106010</xdr:rowOff>
    </xdr:from>
    <xdr:to>
      <xdr:col>22</xdr:col>
      <xdr:colOff>165100</xdr:colOff>
      <xdr:row>35</xdr:row>
      <xdr:rowOff>207610</xdr:rowOff>
    </xdr:to>
    <xdr:sp macro="" textlink="">
      <xdr:nvSpPr>
        <xdr:cNvPr id="131" name="楕円 130"/>
        <xdr:cNvSpPr/>
      </xdr:nvSpPr>
      <xdr:spPr bwMode="auto">
        <a:xfrm>
          <a:off x="4254500" y="6716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217787</xdr:rowOff>
    </xdr:from>
    <xdr:ext cx="762000" cy="259045"/>
    <xdr:sp macro="" textlink="">
      <xdr:nvSpPr>
        <xdr:cNvPr id="132" name="テキスト ボックス 131"/>
        <xdr:cNvSpPr txBox="1"/>
      </xdr:nvSpPr>
      <xdr:spPr>
        <a:xfrm>
          <a:off x="3924300" y="648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118994</xdr:rowOff>
    </xdr:from>
    <xdr:to>
      <xdr:col>19</xdr:col>
      <xdr:colOff>38100</xdr:colOff>
      <xdr:row>35</xdr:row>
      <xdr:rowOff>220594</xdr:rowOff>
    </xdr:to>
    <xdr:sp macro="" textlink="">
      <xdr:nvSpPr>
        <xdr:cNvPr id="133" name="楕円 132"/>
        <xdr:cNvSpPr/>
      </xdr:nvSpPr>
      <xdr:spPr bwMode="auto">
        <a:xfrm>
          <a:off x="3556000" y="6729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230771</xdr:rowOff>
    </xdr:from>
    <xdr:ext cx="762000" cy="259045"/>
    <xdr:sp macro="" textlink="">
      <xdr:nvSpPr>
        <xdr:cNvPr id="134" name="テキスト ボックス 133"/>
        <xdr:cNvSpPr txBox="1"/>
      </xdr:nvSpPr>
      <xdr:spPr>
        <a:xfrm>
          <a:off x="3225800" y="64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237409</xdr:rowOff>
    </xdr:from>
    <xdr:to>
      <xdr:col>15</xdr:col>
      <xdr:colOff>101600</xdr:colOff>
      <xdr:row>35</xdr:row>
      <xdr:rowOff>339009</xdr:rowOff>
    </xdr:to>
    <xdr:sp macro="" textlink="">
      <xdr:nvSpPr>
        <xdr:cNvPr id="135" name="楕円 134"/>
        <xdr:cNvSpPr/>
      </xdr:nvSpPr>
      <xdr:spPr bwMode="auto">
        <a:xfrm>
          <a:off x="2857500" y="6847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6286</xdr:rowOff>
    </xdr:from>
    <xdr:ext cx="762000" cy="259045"/>
    <xdr:sp macro="" textlink="">
      <xdr:nvSpPr>
        <xdr:cNvPr id="136" name="テキスト ボックス 135"/>
        <xdr:cNvSpPr txBox="1"/>
      </xdr:nvSpPr>
      <xdr:spPr>
        <a:xfrm>
          <a:off x="2527300" y="661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石川県金沢市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453,654
448,037
468.64
181,459,419
178,691,493
1,666,820
101,336,661
215,563,779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27457</xdr:rowOff>
    </xdr:from>
    <xdr:to>
      <xdr:col>24</xdr:col>
      <xdr:colOff>62865</xdr:colOff>
      <xdr:row>39</xdr:row>
      <xdr:rowOff>10351</xdr:rowOff>
    </xdr:to>
    <xdr:cxnSp macro="">
      <xdr:nvCxnSpPr>
        <xdr:cNvPr id="56" name="直線コネクタ 55"/>
        <xdr:cNvCxnSpPr/>
      </xdr:nvCxnSpPr>
      <xdr:spPr>
        <a:xfrm flipV="1">
          <a:off x="4633595" y="5170957"/>
          <a:ext cx="1270" cy="152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14178</xdr:rowOff>
    </xdr:from>
    <xdr:ext cx="534377" cy="259045"/>
    <xdr:sp macro="" textlink="">
      <xdr:nvSpPr>
        <xdr:cNvPr id="57" name="人件費最小値テキスト"/>
        <xdr:cNvSpPr txBox="1"/>
      </xdr:nvSpPr>
      <xdr:spPr>
        <a:xfrm>
          <a:off x="4686300" y="67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10351</xdr:rowOff>
    </xdr:from>
    <xdr:to>
      <xdr:col>24</xdr:col>
      <xdr:colOff>152400</xdr:colOff>
      <xdr:row>39</xdr:row>
      <xdr:rowOff>10351</xdr:rowOff>
    </xdr:to>
    <xdr:cxnSp macro="">
      <xdr:nvCxnSpPr>
        <xdr:cNvPr id="58" name="直線コネクタ 57"/>
        <xdr:cNvCxnSpPr/>
      </xdr:nvCxnSpPr>
      <xdr:spPr>
        <a:xfrm>
          <a:off x="4546600" y="669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145584</xdr:rowOff>
    </xdr:from>
    <xdr:ext cx="534377" cy="259045"/>
    <xdr:sp macro="" textlink="">
      <xdr:nvSpPr>
        <xdr:cNvPr id="59" name="人件費最大値テキスト"/>
        <xdr:cNvSpPr txBox="1"/>
      </xdr:nvSpPr>
      <xdr:spPr>
        <a:xfrm>
          <a:off x="4686300" y="4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27457</xdr:rowOff>
    </xdr:from>
    <xdr:to>
      <xdr:col>24</xdr:col>
      <xdr:colOff>152400</xdr:colOff>
      <xdr:row>30</xdr:row>
      <xdr:rowOff>27457</xdr:rowOff>
    </xdr:to>
    <xdr:cxnSp macro="">
      <xdr:nvCxnSpPr>
        <xdr:cNvPr id="60" name="直線コネクタ 59"/>
        <xdr:cNvCxnSpPr/>
      </xdr:nvCxnSpPr>
      <xdr:spPr>
        <a:xfrm>
          <a:off x="4546600" y="517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63157</xdr:rowOff>
    </xdr:from>
    <xdr:to>
      <xdr:col>24</xdr:col>
      <xdr:colOff>63500</xdr:colOff>
      <xdr:row>37</xdr:row>
      <xdr:rowOff>76226</xdr:rowOff>
    </xdr:to>
    <xdr:cxnSp macro="">
      <xdr:nvCxnSpPr>
        <xdr:cNvPr id="61" name="直線コネクタ 60"/>
        <xdr:cNvCxnSpPr/>
      </xdr:nvCxnSpPr>
      <xdr:spPr>
        <a:xfrm flipV="1">
          <a:off x="3797300" y="6406807"/>
          <a:ext cx="8382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19461</xdr:rowOff>
    </xdr:from>
    <xdr:ext cx="534377" cy="259045"/>
    <xdr:sp macro="" textlink="">
      <xdr:nvSpPr>
        <xdr:cNvPr id="62" name="人件費平均値テキスト"/>
        <xdr:cNvSpPr txBox="1"/>
      </xdr:nvSpPr>
      <xdr:spPr>
        <a:xfrm>
          <a:off x="4686300" y="5848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168034</xdr:rowOff>
    </xdr:from>
    <xdr:to>
      <xdr:col>24</xdr:col>
      <xdr:colOff>114300</xdr:colOff>
      <xdr:row>35</xdr:row>
      <xdr:rowOff>98184</xdr:rowOff>
    </xdr:to>
    <xdr:sp macro="" textlink="">
      <xdr:nvSpPr>
        <xdr:cNvPr id="63" name="フローチャート: 判断 62"/>
        <xdr:cNvSpPr/>
      </xdr:nvSpPr>
      <xdr:spPr>
        <a:xfrm>
          <a:off x="45847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66281</xdr:rowOff>
    </xdr:from>
    <xdr:to>
      <xdr:col>19</xdr:col>
      <xdr:colOff>177800</xdr:colOff>
      <xdr:row>37</xdr:row>
      <xdr:rowOff>76226</xdr:rowOff>
    </xdr:to>
    <xdr:cxnSp macro="">
      <xdr:nvCxnSpPr>
        <xdr:cNvPr id="64" name="直線コネクタ 63"/>
        <xdr:cNvCxnSpPr/>
      </xdr:nvCxnSpPr>
      <xdr:spPr>
        <a:xfrm>
          <a:off x="2908300" y="6409931"/>
          <a:ext cx="8890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xdr:rowOff>
    </xdr:from>
    <xdr:to>
      <xdr:col>20</xdr:col>
      <xdr:colOff>38100</xdr:colOff>
      <xdr:row>35</xdr:row>
      <xdr:rowOff>102870</xdr:rowOff>
    </xdr:to>
    <xdr:sp macro="" textlink="">
      <xdr:nvSpPr>
        <xdr:cNvPr id="65" name="フローチャート: 判断 64"/>
        <xdr:cNvSpPr/>
      </xdr:nvSpPr>
      <xdr:spPr>
        <a:xfrm>
          <a:off x="3746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119397</xdr:rowOff>
    </xdr:from>
    <xdr:ext cx="534377" cy="259045"/>
    <xdr:sp macro="" textlink="">
      <xdr:nvSpPr>
        <xdr:cNvPr id="66" name="テキスト ボックス 65"/>
        <xdr:cNvSpPr txBox="1"/>
      </xdr:nvSpPr>
      <xdr:spPr>
        <a:xfrm>
          <a:off x="3530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169837</xdr:rowOff>
    </xdr:from>
    <xdr:to>
      <xdr:col>15</xdr:col>
      <xdr:colOff>50800</xdr:colOff>
      <xdr:row>37</xdr:row>
      <xdr:rowOff>66281</xdr:rowOff>
    </xdr:to>
    <xdr:cxnSp macro="">
      <xdr:nvCxnSpPr>
        <xdr:cNvPr id="67" name="直線コネクタ 66"/>
        <xdr:cNvCxnSpPr/>
      </xdr:nvCxnSpPr>
      <xdr:spPr>
        <a:xfrm>
          <a:off x="2019300" y="6342037"/>
          <a:ext cx="889000" cy="6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xdr:rowOff>
    </xdr:from>
    <xdr:to>
      <xdr:col>15</xdr:col>
      <xdr:colOff>101600</xdr:colOff>
      <xdr:row>35</xdr:row>
      <xdr:rowOff>110261</xdr:rowOff>
    </xdr:to>
    <xdr:sp macro="" textlink="">
      <xdr:nvSpPr>
        <xdr:cNvPr id="68" name="フローチャート: 判断 67"/>
        <xdr:cNvSpPr/>
      </xdr:nvSpPr>
      <xdr:spPr>
        <a:xfrm>
          <a:off x="2857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126788</xdr:rowOff>
    </xdr:from>
    <xdr:ext cx="534377" cy="259045"/>
    <xdr:sp macro="" textlink="">
      <xdr:nvSpPr>
        <xdr:cNvPr id="69" name="テキスト ボックス 68"/>
        <xdr:cNvSpPr txBox="1"/>
      </xdr:nvSpPr>
      <xdr:spPr>
        <a:xfrm>
          <a:off x="2641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169837</xdr:rowOff>
    </xdr:from>
    <xdr:to>
      <xdr:col>10</xdr:col>
      <xdr:colOff>114300</xdr:colOff>
      <xdr:row>37</xdr:row>
      <xdr:rowOff>10198</xdr:rowOff>
    </xdr:to>
    <xdr:cxnSp macro="">
      <xdr:nvCxnSpPr>
        <xdr:cNvPr id="70" name="直線コネクタ 69"/>
        <xdr:cNvCxnSpPr/>
      </xdr:nvCxnSpPr>
      <xdr:spPr>
        <a:xfrm flipV="1">
          <a:off x="1130300" y="6342037"/>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167234</xdr:rowOff>
    </xdr:from>
    <xdr:to>
      <xdr:col>10</xdr:col>
      <xdr:colOff>165100</xdr:colOff>
      <xdr:row>35</xdr:row>
      <xdr:rowOff>97384</xdr:rowOff>
    </xdr:to>
    <xdr:sp macro="" textlink="">
      <xdr:nvSpPr>
        <xdr:cNvPr id="71" name="フローチャート: 判断 70"/>
        <xdr:cNvSpPr/>
      </xdr:nvSpPr>
      <xdr:spPr>
        <a:xfrm>
          <a:off x="1968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113911</xdr:rowOff>
    </xdr:from>
    <xdr:ext cx="534377" cy="259045"/>
    <xdr:sp macro="" textlink="">
      <xdr:nvSpPr>
        <xdr:cNvPr id="72" name="テキスト ボックス 71"/>
        <xdr:cNvSpPr txBox="1"/>
      </xdr:nvSpPr>
      <xdr:spPr>
        <a:xfrm>
          <a:off x="1752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5613</xdr:rowOff>
    </xdr:from>
    <xdr:to>
      <xdr:col>6</xdr:col>
      <xdr:colOff>38100</xdr:colOff>
      <xdr:row>35</xdr:row>
      <xdr:rowOff>107213</xdr:rowOff>
    </xdr:to>
    <xdr:sp macro="" textlink="">
      <xdr:nvSpPr>
        <xdr:cNvPr id="73" name="フローチャート: 判断 72"/>
        <xdr:cNvSpPr/>
      </xdr:nvSpPr>
      <xdr:spPr>
        <a:xfrm>
          <a:off x="1079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123740</xdr:rowOff>
    </xdr:from>
    <xdr:ext cx="534377" cy="259045"/>
    <xdr:sp macro="" textlink="">
      <xdr:nvSpPr>
        <xdr:cNvPr id="74" name="テキスト ボックス 73"/>
        <xdr:cNvSpPr txBox="1"/>
      </xdr:nvSpPr>
      <xdr:spPr>
        <a:xfrm>
          <a:off x="863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12357</xdr:rowOff>
    </xdr:from>
    <xdr:to>
      <xdr:col>24</xdr:col>
      <xdr:colOff>114300</xdr:colOff>
      <xdr:row>37</xdr:row>
      <xdr:rowOff>113957</xdr:rowOff>
    </xdr:to>
    <xdr:sp macro="" textlink="">
      <xdr:nvSpPr>
        <xdr:cNvPr id="80" name="楕円 79"/>
        <xdr:cNvSpPr/>
      </xdr:nvSpPr>
      <xdr:spPr>
        <a:xfrm>
          <a:off x="4584700" y="635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162234</xdr:rowOff>
    </xdr:from>
    <xdr:ext cx="534377" cy="259045"/>
    <xdr:sp macro="" textlink="">
      <xdr:nvSpPr>
        <xdr:cNvPr id="81" name="人件費該当値テキスト"/>
        <xdr:cNvSpPr txBox="1"/>
      </xdr:nvSpPr>
      <xdr:spPr>
        <a:xfrm>
          <a:off x="4686300" y="633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25426</xdr:rowOff>
    </xdr:from>
    <xdr:to>
      <xdr:col>20</xdr:col>
      <xdr:colOff>38100</xdr:colOff>
      <xdr:row>37</xdr:row>
      <xdr:rowOff>127026</xdr:rowOff>
    </xdr:to>
    <xdr:sp macro="" textlink="">
      <xdr:nvSpPr>
        <xdr:cNvPr id="82" name="楕円 81"/>
        <xdr:cNvSpPr/>
      </xdr:nvSpPr>
      <xdr:spPr>
        <a:xfrm>
          <a:off x="3746500" y="636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118153</xdr:rowOff>
    </xdr:from>
    <xdr:ext cx="534377" cy="259045"/>
    <xdr:sp macro="" textlink="">
      <xdr:nvSpPr>
        <xdr:cNvPr id="83" name="テキスト ボックス 82"/>
        <xdr:cNvSpPr txBox="1"/>
      </xdr:nvSpPr>
      <xdr:spPr>
        <a:xfrm>
          <a:off x="3530111" y="646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15481</xdr:rowOff>
    </xdr:from>
    <xdr:to>
      <xdr:col>15</xdr:col>
      <xdr:colOff>101600</xdr:colOff>
      <xdr:row>37</xdr:row>
      <xdr:rowOff>117081</xdr:rowOff>
    </xdr:to>
    <xdr:sp macro="" textlink="">
      <xdr:nvSpPr>
        <xdr:cNvPr id="84" name="楕円 83"/>
        <xdr:cNvSpPr/>
      </xdr:nvSpPr>
      <xdr:spPr>
        <a:xfrm>
          <a:off x="2857500" y="635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108208</xdr:rowOff>
    </xdr:from>
    <xdr:ext cx="534377" cy="259045"/>
    <xdr:sp macro="" textlink="">
      <xdr:nvSpPr>
        <xdr:cNvPr id="85" name="テキスト ボックス 84"/>
        <xdr:cNvSpPr txBox="1"/>
      </xdr:nvSpPr>
      <xdr:spPr>
        <a:xfrm>
          <a:off x="2641111" y="64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119037</xdr:rowOff>
    </xdr:from>
    <xdr:to>
      <xdr:col>10</xdr:col>
      <xdr:colOff>165100</xdr:colOff>
      <xdr:row>37</xdr:row>
      <xdr:rowOff>49187</xdr:rowOff>
    </xdr:to>
    <xdr:sp macro="" textlink="">
      <xdr:nvSpPr>
        <xdr:cNvPr id="86" name="楕円 85"/>
        <xdr:cNvSpPr/>
      </xdr:nvSpPr>
      <xdr:spPr>
        <a:xfrm>
          <a:off x="1968500" y="629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40314</xdr:rowOff>
    </xdr:from>
    <xdr:ext cx="534377" cy="259045"/>
    <xdr:sp macro="" textlink="">
      <xdr:nvSpPr>
        <xdr:cNvPr id="87" name="テキスト ボックス 86"/>
        <xdr:cNvSpPr txBox="1"/>
      </xdr:nvSpPr>
      <xdr:spPr>
        <a:xfrm>
          <a:off x="1752111" y="638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130848</xdr:rowOff>
    </xdr:from>
    <xdr:to>
      <xdr:col>6</xdr:col>
      <xdr:colOff>38100</xdr:colOff>
      <xdr:row>37</xdr:row>
      <xdr:rowOff>60998</xdr:rowOff>
    </xdr:to>
    <xdr:sp macro="" textlink="">
      <xdr:nvSpPr>
        <xdr:cNvPr id="88" name="楕円 87"/>
        <xdr:cNvSpPr/>
      </xdr:nvSpPr>
      <xdr:spPr>
        <a:xfrm>
          <a:off x="1079500" y="630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52125</xdr:rowOff>
    </xdr:from>
    <xdr:ext cx="534377" cy="259045"/>
    <xdr:sp macro="" textlink="">
      <xdr:nvSpPr>
        <xdr:cNvPr id="89" name="テキスト ボックス 88"/>
        <xdr:cNvSpPr txBox="1"/>
      </xdr:nvSpPr>
      <xdr:spPr>
        <a:xfrm>
          <a:off x="863111" y="639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94259</xdr:rowOff>
    </xdr:from>
    <xdr:to>
      <xdr:col>24</xdr:col>
      <xdr:colOff>62865</xdr:colOff>
      <xdr:row>58</xdr:row>
      <xdr:rowOff>152616</xdr:rowOff>
    </xdr:to>
    <xdr:cxnSp macro="">
      <xdr:nvCxnSpPr>
        <xdr:cNvPr id="114" name="直線コネクタ 113"/>
        <xdr:cNvCxnSpPr/>
      </xdr:nvCxnSpPr>
      <xdr:spPr>
        <a:xfrm flipV="1">
          <a:off x="4633595" y="8666759"/>
          <a:ext cx="1270" cy="142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156443</xdr:rowOff>
    </xdr:from>
    <xdr:ext cx="534377" cy="259045"/>
    <xdr:sp macro="" textlink="">
      <xdr:nvSpPr>
        <xdr:cNvPr id="115" name="物件費最小値テキスト"/>
        <xdr:cNvSpPr txBox="1"/>
      </xdr:nvSpPr>
      <xdr:spPr>
        <a:xfrm>
          <a:off x="4686300" y="101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152616</xdr:rowOff>
    </xdr:from>
    <xdr:to>
      <xdr:col>24</xdr:col>
      <xdr:colOff>152400</xdr:colOff>
      <xdr:row>58</xdr:row>
      <xdr:rowOff>152616</xdr:rowOff>
    </xdr:to>
    <xdr:cxnSp macro="">
      <xdr:nvCxnSpPr>
        <xdr:cNvPr id="116" name="直線コネクタ 115"/>
        <xdr:cNvCxnSpPr/>
      </xdr:nvCxnSpPr>
      <xdr:spPr>
        <a:xfrm>
          <a:off x="4546600" y="10096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40936</xdr:rowOff>
    </xdr:from>
    <xdr:ext cx="599010" cy="259045"/>
    <xdr:sp macro="" textlink="">
      <xdr:nvSpPr>
        <xdr:cNvPr id="117" name="物件費最大値テキスト"/>
        <xdr:cNvSpPr txBox="1"/>
      </xdr:nvSpPr>
      <xdr:spPr>
        <a:xfrm>
          <a:off x="4686300" y="844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94259</xdr:rowOff>
    </xdr:from>
    <xdr:to>
      <xdr:col>24</xdr:col>
      <xdr:colOff>152400</xdr:colOff>
      <xdr:row>50</xdr:row>
      <xdr:rowOff>94259</xdr:rowOff>
    </xdr:to>
    <xdr:cxnSp macro="">
      <xdr:nvCxnSpPr>
        <xdr:cNvPr id="118" name="直線コネクタ 117"/>
        <xdr:cNvCxnSpPr/>
      </xdr:nvCxnSpPr>
      <xdr:spPr>
        <a:xfrm>
          <a:off x="4546600" y="866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141745</xdr:rowOff>
    </xdr:from>
    <xdr:to>
      <xdr:col>24</xdr:col>
      <xdr:colOff>63500</xdr:colOff>
      <xdr:row>57</xdr:row>
      <xdr:rowOff>149517</xdr:rowOff>
    </xdr:to>
    <xdr:cxnSp macro="">
      <xdr:nvCxnSpPr>
        <xdr:cNvPr id="119" name="直線コネクタ 118"/>
        <xdr:cNvCxnSpPr/>
      </xdr:nvCxnSpPr>
      <xdr:spPr>
        <a:xfrm>
          <a:off x="3797300" y="9914395"/>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112374</xdr:rowOff>
    </xdr:from>
    <xdr:ext cx="534377" cy="259045"/>
    <xdr:sp macro="" textlink="">
      <xdr:nvSpPr>
        <xdr:cNvPr id="120" name="物件費平均値テキスト"/>
        <xdr:cNvSpPr txBox="1"/>
      </xdr:nvSpPr>
      <xdr:spPr>
        <a:xfrm>
          <a:off x="4686300" y="9713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89497</xdr:rowOff>
    </xdr:from>
    <xdr:to>
      <xdr:col>24</xdr:col>
      <xdr:colOff>114300</xdr:colOff>
      <xdr:row>58</xdr:row>
      <xdr:rowOff>19647</xdr:rowOff>
    </xdr:to>
    <xdr:sp macro="" textlink="">
      <xdr:nvSpPr>
        <xdr:cNvPr id="121" name="フローチャート: 判断 120"/>
        <xdr:cNvSpPr/>
      </xdr:nvSpPr>
      <xdr:spPr>
        <a:xfrm>
          <a:off x="4584700" y="986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141745</xdr:rowOff>
    </xdr:from>
    <xdr:to>
      <xdr:col>19</xdr:col>
      <xdr:colOff>177800</xdr:colOff>
      <xdr:row>57</xdr:row>
      <xdr:rowOff>159918</xdr:rowOff>
    </xdr:to>
    <xdr:cxnSp macro="">
      <xdr:nvCxnSpPr>
        <xdr:cNvPr id="122" name="直線コネクタ 121"/>
        <xdr:cNvCxnSpPr/>
      </xdr:nvCxnSpPr>
      <xdr:spPr>
        <a:xfrm flipV="1">
          <a:off x="2908300" y="9914395"/>
          <a:ext cx="889000" cy="1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118681</xdr:rowOff>
    </xdr:from>
    <xdr:to>
      <xdr:col>20</xdr:col>
      <xdr:colOff>38100</xdr:colOff>
      <xdr:row>58</xdr:row>
      <xdr:rowOff>48831</xdr:rowOff>
    </xdr:to>
    <xdr:sp macro="" textlink="">
      <xdr:nvSpPr>
        <xdr:cNvPr id="123" name="フローチャート: 判断 122"/>
        <xdr:cNvSpPr/>
      </xdr:nvSpPr>
      <xdr:spPr>
        <a:xfrm>
          <a:off x="3746500" y="98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39958</xdr:rowOff>
    </xdr:from>
    <xdr:ext cx="534377" cy="259045"/>
    <xdr:sp macro="" textlink="">
      <xdr:nvSpPr>
        <xdr:cNvPr id="124" name="テキスト ボックス 123"/>
        <xdr:cNvSpPr txBox="1"/>
      </xdr:nvSpPr>
      <xdr:spPr>
        <a:xfrm>
          <a:off x="3530111" y="998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159918</xdr:rowOff>
    </xdr:from>
    <xdr:to>
      <xdr:col>15</xdr:col>
      <xdr:colOff>50800</xdr:colOff>
      <xdr:row>57</xdr:row>
      <xdr:rowOff>161036</xdr:rowOff>
    </xdr:to>
    <xdr:cxnSp macro="">
      <xdr:nvCxnSpPr>
        <xdr:cNvPr id="125" name="直線コネクタ 124"/>
        <xdr:cNvCxnSpPr/>
      </xdr:nvCxnSpPr>
      <xdr:spPr>
        <a:xfrm flipV="1">
          <a:off x="2019300" y="9932568"/>
          <a:ext cx="889000" cy="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104077</xdr:rowOff>
    </xdr:from>
    <xdr:to>
      <xdr:col>15</xdr:col>
      <xdr:colOff>101600</xdr:colOff>
      <xdr:row>58</xdr:row>
      <xdr:rowOff>34227</xdr:rowOff>
    </xdr:to>
    <xdr:sp macro="" textlink="">
      <xdr:nvSpPr>
        <xdr:cNvPr id="126" name="フローチャート: 判断 125"/>
        <xdr:cNvSpPr/>
      </xdr:nvSpPr>
      <xdr:spPr>
        <a:xfrm>
          <a:off x="28575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50754</xdr:rowOff>
    </xdr:from>
    <xdr:ext cx="534377" cy="259045"/>
    <xdr:sp macro="" textlink="">
      <xdr:nvSpPr>
        <xdr:cNvPr id="127" name="テキスト ボックス 126"/>
        <xdr:cNvSpPr txBox="1"/>
      </xdr:nvSpPr>
      <xdr:spPr>
        <a:xfrm>
          <a:off x="2641111" y="965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161036</xdr:rowOff>
    </xdr:from>
    <xdr:to>
      <xdr:col>10</xdr:col>
      <xdr:colOff>114300</xdr:colOff>
      <xdr:row>57</xdr:row>
      <xdr:rowOff>168910</xdr:rowOff>
    </xdr:to>
    <xdr:cxnSp macro="">
      <xdr:nvCxnSpPr>
        <xdr:cNvPr id="128" name="直線コネクタ 127"/>
        <xdr:cNvCxnSpPr/>
      </xdr:nvCxnSpPr>
      <xdr:spPr>
        <a:xfrm flipV="1">
          <a:off x="1130300" y="9933686"/>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113500</xdr:rowOff>
    </xdr:from>
    <xdr:to>
      <xdr:col>10</xdr:col>
      <xdr:colOff>165100</xdr:colOff>
      <xdr:row>58</xdr:row>
      <xdr:rowOff>43650</xdr:rowOff>
    </xdr:to>
    <xdr:sp macro="" textlink="">
      <xdr:nvSpPr>
        <xdr:cNvPr id="129" name="フローチャート: 判断 128"/>
        <xdr:cNvSpPr/>
      </xdr:nvSpPr>
      <xdr:spPr>
        <a:xfrm>
          <a:off x="1968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34777</xdr:rowOff>
    </xdr:from>
    <xdr:ext cx="534377" cy="259045"/>
    <xdr:sp macro="" textlink="">
      <xdr:nvSpPr>
        <xdr:cNvPr id="130" name="テキスト ボックス 129"/>
        <xdr:cNvSpPr txBox="1"/>
      </xdr:nvSpPr>
      <xdr:spPr>
        <a:xfrm>
          <a:off x="1752111" y="997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115583</xdr:rowOff>
    </xdr:from>
    <xdr:to>
      <xdr:col>6</xdr:col>
      <xdr:colOff>38100</xdr:colOff>
      <xdr:row>58</xdr:row>
      <xdr:rowOff>45733</xdr:rowOff>
    </xdr:to>
    <xdr:sp macro="" textlink="">
      <xdr:nvSpPr>
        <xdr:cNvPr id="131" name="フローチャート: 判断 130"/>
        <xdr:cNvSpPr/>
      </xdr:nvSpPr>
      <xdr:spPr>
        <a:xfrm>
          <a:off x="1079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62260</xdr:rowOff>
    </xdr:from>
    <xdr:ext cx="534377" cy="259045"/>
    <xdr:sp macro="" textlink="">
      <xdr:nvSpPr>
        <xdr:cNvPr id="132" name="テキスト ボックス 131"/>
        <xdr:cNvSpPr txBox="1"/>
      </xdr:nvSpPr>
      <xdr:spPr>
        <a:xfrm>
          <a:off x="863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98717</xdr:rowOff>
    </xdr:from>
    <xdr:to>
      <xdr:col>24</xdr:col>
      <xdr:colOff>114300</xdr:colOff>
      <xdr:row>58</xdr:row>
      <xdr:rowOff>28867</xdr:rowOff>
    </xdr:to>
    <xdr:sp macro="" textlink="">
      <xdr:nvSpPr>
        <xdr:cNvPr id="138" name="楕円 137"/>
        <xdr:cNvSpPr/>
      </xdr:nvSpPr>
      <xdr:spPr>
        <a:xfrm>
          <a:off x="4584700" y="987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77144</xdr:rowOff>
    </xdr:from>
    <xdr:ext cx="534377" cy="259045"/>
    <xdr:sp macro="" textlink="">
      <xdr:nvSpPr>
        <xdr:cNvPr id="139" name="物件費該当値テキスト"/>
        <xdr:cNvSpPr txBox="1"/>
      </xdr:nvSpPr>
      <xdr:spPr>
        <a:xfrm>
          <a:off x="4686300" y="984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90945</xdr:rowOff>
    </xdr:from>
    <xdr:to>
      <xdr:col>20</xdr:col>
      <xdr:colOff>38100</xdr:colOff>
      <xdr:row>58</xdr:row>
      <xdr:rowOff>21095</xdr:rowOff>
    </xdr:to>
    <xdr:sp macro="" textlink="">
      <xdr:nvSpPr>
        <xdr:cNvPr id="140" name="楕円 139"/>
        <xdr:cNvSpPr/>
      </xdr:nvSpPr>
      <xdr:spPr>
        <a:xfrm>
          <a:off x="3746500" y="986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37622</xdr:rowOff>
    </xdr:from>
    <xdr:ext cx="534377" cy="259045"/>
    <xdr:sp macro="" textlink="">
      <xdr:nvSpPr>
        <xdr:cNvPr id="141" name="テキスト ボックス 140"/>
        <xdr:cNvSpPr txBox="1"/>
      </xdr:nvSpPr>
      <xdr:spPr>
        <a:xfrm>
          <a:off x="3530111" y="963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109118</xdr:rowOff>
    </xdr:from>
    <xdr:to>
      <xdr:col>15</xdr:col>
      <xdr:colOff>101600</xdr:colOff>
      <xdr:row>58</xdr:row>
      <xdr:rowOff>39268</xdr:rowOff>
    </xdr:to>
    <xdr:sp macro="" textlink="">
      <xdr:nvSpPr>
        <xdr:cNvPr id="142" name="楕円 141"/>
        <xdr:cNvSpPr/>
      </xdr:nvSpPr>
      <xdr:spPr>
        <a:xfrm>
          <a:off x="2857500" y="988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30395</xdr:rowOff>
    </xdr:from>
    <xdr:ext cx="534377" cy="259045"/>
    <xdr:sp macro="" textlink="">
      <xdr:nvSpPr>
        <xdr:cNvPr id="143" name="テキスト ボックス 142"/>
        <xdr:cNvSpPr txBox="1"/>
      </xdr:nvSpPr>
      <xdr:spPr>
        <a:xfrm>
          <a:off x="2641111" y="997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110236</xdr:rowOff>
    </xdr:from>
    <xdr:to>
      <xdr:col>10</xdr:col>
      <xdr:colOff>165100</xdr:colOff>
      <xdr:row>58</xdr:row>
      <xdr:rowOff>40386</xdr:rowOff>
    </xdr:to>
    <xdr:sp macro="" textlink="">
      <xdr:nvSpPr>
        <xdr:cNvPr id="144" name="楕円 143"/>
        <xdr:cNvSpPr/>
      </xdr:nvSpPr>
      <xdr:spPr>
        <a:xfrm>
          <a:off x="1968500" y="988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56913</xdr:rowOff>
    </xdr:from>
    <xdr:ext cx="534377" cy="259045"/>
    <xdr:sp macro="" textlink="">
      <xdr:nvSpPr>
        <xdr:cNvPr id="145" name="テキスト ボックス 144"/>
        <xdr:cNvSpPr txBox="1"/>
      </xdr:nvSpPr>
      <xdr:spPr>
        <a:xfrm>
          <a:off x="1752111" y="965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118110</xdr:rowOff>
    </xdr:from>
    <xdr:to>
      <xdr:col>6</xdr:col>
      <xdr:colOff>38100</xdr:colOff>
      <xdr:row>58</xdr:row>
      <xdr:rowOff>48260</xdr:rowOff>
    </xdr:to>
    <xdr:sp macro="" textlink="">
      <xdr:nvSpPr>
        <xdr:cNvPr id="146" name="楕円 145"/>
        <xdr:cNvSpPr/>
      </xdr:nvSpPr>
      <xdr:spPr>
        <a:xfrm>
          <a:off x="10795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39387</xdr:rowOff>
    </xdr:from>
    <xdr:ext cx="534377" cy="259045"/>
    <xdr:sp macro="" textlink="">
      <xdr:nvSpPr>
        <xdr:cNvPr id="147" name="テキスト ボックス 146"/>
        <xdr:cNvSpPr txBox="1"/>
      </xdr:nvSpPr>
      <xdr:spPr>
        <a:xfrm>
          <a:off x="863111" y="998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166479</xdr:rowOff>
    </xdr:from>
    <xdr:to>
      <xdr:col>24</xdr:col>
      <xdr:colOff>62865</xdr:colOff>
      <xdr:row>79</xdr:row>
      <xdr:rowOff>63500</xdr:rowOff>
    </xdr:to>
    <xdr:cxnSp macro="">
      <xdr:nvCxnSpPr>
        <xdr:cNvPr id="173" name="直線コネクタ 172"/>
        <xdr:cNvCxnSpPr/>
      </xdr:nvCxnSpPr>
      <xdr:spPr>
        <a:xfrm flipV="1">
          <a:off x="4633595" y="11996529"/>
          <a:ext cx="1270" cy="161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67327</xdr:rowOff>
    </xdr:from>
    <xdr:ext cx="378565" cy="259045"/>
    <xdr:sp macro="" textlink="">
      <xdr:nvSpPr>
        <xdr:cNvPr id="174" name="維持補修費最小値テキスト"/>
        <xdr:cNvSpPr txBox="1"/>
      </xdr:nvSpPr>
      <xdr:spPr>
        <a:xfrm>
          <a:off x="4686300"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5" name="直線コネクタ 174"/>
        <xdr:cNvCxnSpPr/>
      </xdr:nvCxnSpPr>
      <xdr:spPr>
        <a:xfrm>
          <a:off x="4546600" y="1360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113156</xdr:rowOff>
    </xdr:from>
    <xdr:ext cx="534377" cy="259045"/>
    <xdr:sp macro="" textlink="">
      <xdr:nvSpPr>
        <xdr:cNvPr id="176" name="維持補修費最大値テキスト"/>
        <xdr:cNvSpPr txBox="1"/>
      </xdr:nvSpPr>
      <xdr:spPr>
        <a:xfrm>
          <a:off x="4686300" y="117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166479</xdr:rowOff>
    </xdr:from>
    <xdr:to>
      <xdr:col>24</xdr:col>
      <xdr:colOff>152400</xdr:colOff>
      <xdr:row>69</xdr:row>
      <xdr:rowOff>166479</xdr:rowOff>
    </xdr:to>
    <xdr:cxnSp macro="">
      <xdr:nvCxnSpPr>
        <xdr:cNvPr id="177" name="直線コネクタ 176"/>
        <xdr:cNvCxnSpPr/>
      </xdr:nvCxnSpPr>
      <xdr:spPr>
        <a:xfrm>
          <a:off x="4546600" y="1199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58493</xdr:rowOff>
    </xdr:from>
    <xdr:to>
      <xdr:col>24</xdr:col>
      <xdr:colOff>63500</xdr:colOff>
      <xdr:row>77</xdr:row>
      <xdr:rowOff>102471</xdr:rowOff>
    </xdr:to>
    <xdr:cxnSp macro="">
      <xdr:nvCxnSpPr>
        <xdr:cNvPr id="178" name="直線コネクタ 177"/>
        <xdr:cNvCxnSpPr/>
      </xdr:nvCxnSpPr>
      <xdr:spPr>
        <a:xfrm>
          <a:off x="3797300" y="13088693"/>
          <a:ext cx="838200" cy="21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116240</xdr:rowOff>
    </xdr:from>
    <xdr:ext cx="469744" cy="259045"/>
    <xdr:sp macro="" textlink="">
      <xdr:nvSpPr>
        <xdr:cNvPr id="179" name="維持補修費平均値テキスト"/>
        <xdr:cNvSpPr txBox="1"/>
      </xdr:nvSpPr>
      <xdr:spPr>
        <a:xfrm>
          <a:off x="4686300" y="12974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93363</xdr:rowOff>
    </xdr:from>
    <xdr:to>
      <xdr:col>24</xdr:col>
      <xdr:colOff>114300</xdr:colOff>
      <xdr:row>77</xdr:row>
      <xdr:rowOff>23513</xdr:rowOff>
    </xdr:to>
    <xdr:sp macro="" textlink="">
      <xdr:nvSpPr>
        <xdr:cNvPr id="180" name="フローチャート: 判断 179"/>
        <xdr:cNvSpPr/>
      </xdr:nvSpPr>
      <xdr:spPr>
        <a:xfrm>
          <a:off x="4584700" y="1312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58493</xdr:rowOff>
    </xdr:from>
    <xdr:to>
      <xdr:col>19</xdr:col>
      <xdr:colOff>177800</xdr:colOff>
      <xdr:row>77</xdr:row>
      <xdr:rowOff>92782</xdr:rowOff>
    </xdr:to>
    <xdr:cxnSp macro="">
      <xdr:nvCxnSpPr>
        <xdr:cNvPr id="181" name="直線コネクタ 180"/>
        <xdr:cNvCxnSpPr/>
      </xdr:nvCxnSpPr>
      <xdr:spPr>
        <a:xfrm flipV="1">
          <a:off x="2908300" y="13088693"/>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102398</xdr:rowOff>
    </xdr:from>
    <xdr:to>
      <xdr:col>20</xdr:col>
      <xdr:colOff>38100</xdr:colOff>
      <xdr:row>77</xdr:row>
      <xdr:rowOff>32548</xdr:rowOff>
    </xdr:to>
    <xdr:sp macro="" textlink="">
      <xdr:nvSpPr>
        <xdr:cNvPr id="182" name="フローチャート: 判断 181"/>
        <xdr:cNvSpPr/>
      </xdr:nvSpPr>
      <xdr:spPr>
        <a:xfrm>
          <a:off x="3746500" y="1313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23675</xdr:rowOff>
    </xdr:from>
    <xdr:ext cx="469744" cy="259045"/>
    <xdr:sp macro="" textlink="">
      <xdr:nvSpPr>
        <xdr:cNvPr id="183" name="テキスト ボックス 182"/>
        <xdr:cNvSpPr txBox="1"/>
      </xdr:nvSpPr>
      <xdr:spPr>
        <a:xfrm>
          <a:off x="3562428" y="132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92782</xdr:rowOff>
    </xdr:from>
    <xdr:to>
      <xdr:col>15</xdr:col>
      <xdr:colOff>50800</xdr:colOff>
      <xdr:row>77</xdr:row>
      <xdr:rowOff>117711</xdr:rowOff>
    </xdr:to>
    <xdr:cxnSp macro="">
      <xdr:nvCxnSpPr>
        <xdr:cNvPr id="184" name="直線コネクタ 183"/>
        <xdr:cNvCxnSpPr/>
      </xdr:nvCxnSpPr>
      <xdr:spPr>
        <a:xfrm flipV="1">
          <a:off x="2019300" y="13294432"/>
          <a:ext cx="889000" cy="2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114481</xdr:rowOff>
    </xdr:from>
    <xdr:to>
      <xdr:col>15</xdr:col>
      <xdr:colOff>101600</xdr:colOff>
      <xdr:row>77</xdr:row>
      <xdr:rowOff>44631</xdr:rowOff>
    </xdr:to>
    <xdr:sp macro="" textlink="">
      <xdr:nvSpPr>
        <xdr:cNvPr id="185" name="フローチャート: 判断 184"/>
        <xdr:cNvSpPr/>
      </xdr:nvSpPr>
      <xdr:spPr>
        <a:xfrm>
          <a:off x="2857500" y="1314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61158</xdr:rowOff>
    </xdr:from>
    <xdr:ext cx="469744" cy="259045"/>
    <xdr:sp macro="" textlink="">
      <xdr:nvSpPr>
        <xdr:cNvPr id="186" name="テキスト ボックス 185"/>
        <xdr:cNvSpPr txBox="1"/>
      </xdr:nvSpPr>
      <xdr:spPr>
        <a:xfrm>
          <a:off x="2673428" y="1291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109220</xdr:rowOff>
    </xdr:from>
    <xdr:to>
      <xdr:col>10</xdr:col>
      <xdr:colOff>114300</xdr:colOff>
      <xdr:row>77</xdr:row>
      <xdr:rowOff>117711</xdr:rowOff>
    </xdr:to>
    <xdr:cxnSp macro="">
      <xdr:nvCxnSpPr>
        <xdr:cNvPr id="187" name="直線コネクタ 186"/>
        <xdr:cNvCxnSpPr/>
      </xdr:nvCxnSpPr>
      <xdr:spPr>
        <a:xfrm>
          <a:off x="1130300" y="13310870"/>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121665</xdr:rowOff>
    </xdr:from>
    <xdr:to>
      <xdr:col>10</xdr:col>
      <xdr:colOff>165100</xdr:colOff>
      <xdr:row>77</xdr:row>
      <xdr:rowOff>51815</xdr:rowOff>
    </xdr:to>
    <xdr:sp macro="" textlink="">
      <xdr:nvSpPr>
        <xdr:cNvPr id="188" name="フローチャート: 判断 187"/>
        <xdr:cNvSpPr/>
      </xdr:nvSpPr>
      <xdr:spPr>
        <a:xfrm>
          <a:off x="1968500" y="1315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68343</xdr:rowOff>
    </xdr:from>
    <xdr:ext cx="469744" cy="259045"/>
    <xdr:sp macro="" textlink="">
      <xdr:nvSpPr>
        <xdr:cNvPr id="189" name="テキスト ボックス 188"/>
        <xdr:cNvSpPr txBox="1"/>
      </xdr:nvSpPr>
      <xdr:spPr>
        <a:xfrm>
          <a:off x="1784428" y="1292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129395</xdr:rowOff>
    </xdr:from>
    <xdr:to>
      <xdr:col>6</xdr:col>
      <xdr:colOff>38100</xdr:colOff>
      <xdr:row>77</xdr:row>
      <xdr:rowOff>59545</xdr:rowOff>
    </xdr:to>
    <xdr:sp macro="" textlink="">
      <xdr:nvSpPr>
        <xdr:cNvPr id="190" name="フローチャート: 判断 189"/>
        <xdr:cNvSpPr/>
      </xdr:nvSpPr>
      <xdr:spPr>
        <a:xfrm>
          <a:off x="1079500" y="1315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76072</xdr:rowOff>
    </xdr:from>
    <xdr:ext cx="469744" cy="259045"/>
    <xdr:sp macro="" textlink="">
      <xdr:nvSpPr>
        <xdr:cNvPr id="191" name="テキスト ボックス 190"/>
        <xdr:cNvSpPr txBox="1"/>
      </xdr:nvSpPr>
      <xdr:spPr>
        <a:xfrm>
          <a:off x="895428" y="1293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51671</xdr:rowOff>
    </xdr:from>
    <xdr:to>
      <xdr:col>24</xdr:col>
      <xdr:colOff>114300</xdr:colOff>
      <xdr:row>77</xdr:row>
      <xdr:rowOff>153271</xdr:rowOff>
    </xdr:to>
    <xdr:sp macro="" textlink="">
      <xdr:nvSpPr>
        <xdr:cNvPr id="197" name="楕円 196"/>
        <xdr:cNvSpPr/>
      </xdr:nvSpPr>
      <xdr:spPr>
        <a:xfrm>
          <a:off x="4584700" y="1325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30098</xdr:rowOff>
    </xdr:from>
    <xdr:ext cx="469744" cy="259045"/>
    <xdr:sp macro="" textlink="">
      <xdr:nvSpPr>
        <xdr:cNvPr id="198" name="維持補修費該当値テキスト"/>
        <xdr:cNvSpPr txBox="1"/>
      </xdr:nvSpPr>
      <xdr:spPr>
        <a:xfrm>
          <a:off x="4686300" y="1323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7693</xdr:rowOff>
    </xdr:from>
    <xdr:to>
      <xdr:col>20</xdr:col>
      <xdr:colOff>38100</xdr:colOff>
      <xdr:row>76</xdr:row>
      <xdr:rowOff>109293</xdr:rowOff>
    </xdr:to>
    <xdr:sp macro="" textlink="">
      <xdr:nvSpPr>
        <xdr:cNvPr id="199" name="楕円 198"/>
        <xdr:cNvSpPr/>
      </xdr:nvSpPr>
      <xdr:spPr>
        <a:xfrm>
          <a:off x="3746500" y="130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125820</xdr:rowOff>
    </xdr:from>
    <xdr:ext cx="469744" cy="259045"/>
    <xdr:sp macro="" textlink="">
      <xdr:nvSpPr>
        <xdr:cNvPr id="200" name="テキスト ボックス 199"/>
        <xdr:cNvSpPr txBox="1"/>
      </xdr:nvSpPr>
      <xdr:spPr>
        <a:xfrm>
          <a:off x="3562428" y="128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41982</xdr:rowOff>
    </xdr:from>
    <xdr:to>
      <xdr:col>15</xdr:col>
      <xdr:colOff>101600</xdr:colOff>
      <xdr:row>77</xdr:row>
      <xdr:rowOff>143582</xdr:rowOff>
    </xdr:to>
    <xdr:sp macro="" textlink="">
      <xdr:nvSpPr>
        <xdr:cNvPr id="201" name="楕円 200"/>
        <xdr:cNvSpPr/>
      </xdr:nvSpPr>
      <xdr:spPr>
        <a:xfrm>
          <a:off x="2857500" y="1324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134709</xdr:rowOff>
    </xdr:from>
    <xdr:ext cx="469744" cy="259045"/>
    <xdr:sp macro="" textlink="">
      <xdr:nvSpPr>
        <xdr:cNvPr id="202" name="テキスト ボックス 201"/>
        <xdr:cNvSpPr txBox="1"/>
      </xdr:nvSpPr>
      <xdr:spPr>
        <a:xfrm>
          <a:off x="2673428" y="1333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66911</xdr:rowOff>
    </xdr:from>
    <xdr:to>
      <xdr:col>10</xdr:col>
      <xdr:colOff>165100</xdr:colOff>
      <xdr:row>77</xdr:row>
      <xdr:rowOff>168511</xdr:rowOff>
    </xdr:to>
    <xdr:sp macro="" textlink="">
      <xdr:nvSpPr>
        <xdr:cNvPr id="203" name="楕円 202"/>
        <xdr:cNvSpPr/>
      </xdr:nvSpPr>
      <xdr:spPr>
        <a:xfrm>
          <a:off x="1968500" y="1326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159638</xdr:rowOff>
    </xdr:from>
    <xdr:ext cx="469744" cy="259045"/>
    <xdr:sp macro="" textlink="">
      <xdr:nvSpPr>
        <xdr:cNvPr id="204" name="テキスト ボックス 203"/>
        <xdr:cNvSpPr txBox="1"/>
      </xdr:nvSpPr>
      <xdr:spPr>
        <a:xfrm>
          <a:off x="1784428" y="13361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58420</xdr:rowOff>
    </xdr:from>
    <xdr:to>
      <xdr:col>6</xdr:col>
      <xdr:colOff>38100</xdr:colOff>
      <xdr:row>77</xdr:row>
      <xdr:rowOff>160020</xdr:rowOff>
    </xdr:to>
    <xdr:sp macro="" textlink="">
      <xdr:nvSpPr>
        <xdr:cNvPr id="205" name="楕円 204"/>
        <xdr:cNvSpPr/>
      </xdr:nvSpPr>
      <xdr:spPr>
        <a:xfrm>
          <a:off x="1079500" y="1326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151147</xdr:rowOff>
    </xdr:from>
    <xdr:ext cx="469744" cy="259045"/>
    <xdr:sp macro="" textlink="">
      <xdr:nvSpPr>
        <xdr:cNvPr id="206" name="テキスト ボックス 205"/>
        <xdr:cNvSpPr txBox="1"/>
      </xdr:nvSpPr>
      <xdr:spPr>
        <a:xfrm>
          <a:off x="895428" y="1335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123228</xdr:rowOff>
    </xdr:from>
    <xdr:to>
      <xdr:col>24</xdr:col>
      <xdr:colOff>62865</xdr:colOff>
      <xdr:row>98</xdr:row>
      <xdr:rowOff>102527</xdr:rowOff>
    </xdr:to>
    <xdr:cxnSp macro="">
      <xdr:nvCxnSpPr>
        <xdr:cNvPr id="231" name="直線コネクタ 230"/>
        <xdr:cNvCxnSpPr/>
      </xdr:nvCxnSpPr>
      <xdr:spPr>
        <a:xfrm flipV="1">
          <a:off x="4633595" y="15553728"/>
          <a:ext cx="1270" cy="13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106354</xdr:rowOff>
    </xdr:from>
    <xdr:ext cx="534377" cy="259045"/>
    <xdr:sp macro="" textlink="">
      <xdr:nvSpPr>
        <xdr:cNvPr id="232" name="扶助費最小値テキスト"/>
        <xdr:cNvSpPr txBox="1"/>
      </xdr:nvSpPr>
      <xdr:spPr>
        <a:xfrm>
          <a:off x="4686300" y="169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102527</xdr:rowOff>
    </xdr:from>
    <xdr:to>
      <xdr:col>24</xdr:col>
      <xdr:colOff>152400</xdr:colOff>
      <xdr:row>98</xdr:row>
      <xdr:rowOff>102527</xdr:rowOff>
    </xdr:to>
    <xdr:cxnSp macro="">
      <xdr:nvCxnSpPr>
        <xdr:cNvPr id="233" name="直線コネクタ 232"/>
        <xdr:cNvCxnSpPr/>
      </xdr:nvCxnSpPr>
      <xdr:spPr>
        <a:xfrm>
          <a:off x="4546600" y="1690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69905</xdr:rowOff>
    </xdr:from>
    <xdr:ext cx="599010" cy="259045"/>
    <xdr:sp macro="" textlink="">
      <xdr:nvSpPr>
        <xdr:cNvPr id="234" name="扶助費最大値テキスト"/>
        <xdr:cNvSpPr txBox="1"/>
      </xdr:nvSpPr>
      <xdr:spPr>
        <a:xfrm>
          <a:off x="4686300" y="1532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123228</xdr:rowOff>
    </xdr:from>
    <xdr:to>
      <xdr:col>24</xdr:col>
      <xdr:colOff>152400</xdr:colOff>
      <xdr:row>90</xdr:row>
      <xdr:rowOff>123228</xdr:rowOff>
    </xdr:to>
    <xdr:cxnSp macro="">
      <xdr:nvCxnSpPr>
        <xdr:cNvPr id="235" name="直線コネクタ 234"/>
        <xdr:cNvCxnSpPr/>
      </xdr:nvCxnSpPr>
      <xdr:spPr>
        <a:xfrm>
          <a:off x="4546600" y="155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81508</xdr:rowOff>
    </xdr:from>
    <xdr:to>
      <xdr:col>24</xdr:col>
      <xdr:colOff>63500</xdr:colOff>
      <xdr:row>96</xdr:row>
      <xdr:rowOff>98933</xdr:rowOff>
    </xdr:to>
    <xdr:cxnSp macro="">
      <xdr:nvCxnSpPr>
        <xdr:cNvPr id="236" name="直線コネクタ 235"/>
        <xdr:cNvCxnSpPr/>
      </xdr:nvCxnSpPr>
      <xdr:spPr>
        <a:xfrm>
          <a:off x="3797300" y="16540708"/>
          <a:ext cx="838200" cy="1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82072</xdr:rowOff>
    </xdr:from>
    <xdr:ext cx="599010" cy="259045"/>
    <xdr:sp macro="" textlink="">
      <xdr:nvSpPr>
        <xdr:cNvPr id="237" name="扶助費平均値テキスト"/>
        <xdr:cNvSpPr txBox="1"/>
      </xdr:nvSpPr>
      <xdr:spPr>
        <a:xfrm>
          <a:off x="4686300" y="16198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59195</xdr:rowOff>
    </xdr:from>
    <xdr:to>
      <xdr:col>24</xdr:col>
      <xdr:colOff>114300</xdr:colOff>
      <xdr:row>95</xdr:row>
      <xdr:rowOff>160795</xdr:rowOff>
    </xdr:to>
    <xdr:sp macro="" textlink="">
      <xdr:nvSpPr>
        <xdr:cNvPr id="238" name="フローチャート: 判断 237"/>
        <xdr:cNvSpPr/>
      </xdr:nvSpPr>
      <xdr:spPr>
        <a:xfrm>
          <a:off x="45847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81508</xdr:rowOff>
    </xdr:from>
    <xdr:to>
      <xdr:col>19</xdr:col>
      <xdr:colOff>177800</xdr:colOff>
      <xdr:row>96</xdr:row>
      <xdr:rowOff>114669</xdr:rowOff>
    </xdr:to>
    <xdr:cxnSp macro="">
      <xdr:nvCxnSpPr>
        <xdr:cNvPr id="239" name="直線コネクタ 238"/>
        <xdr:cNvCxnSpPr/>
      </xdr:nvCxnSpPr>
      <xdr:spPr>
        <a:xfrm flipV="1">
          <a:off x="2908300" y="16540708"/>
          <a:ext cx="889000" cy="3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50585</xdr:rowOff>
    </xdr:from>
    <xdr:to>
      <xdr:col>20</xdr:col>
      <xdr:colOff>38100</xdr:colOff>
      <xdr:row>95</xdr:row>
      <xdr:rowOff>152185</xdr:rowOff>
    </xdr:to>
    <xdr:sp macro="" textlink="">
      <xdr:nvSpPr>
        <xdr:cNvPr id="240" name="フローチャート: 判断 239"/>
        <xdr:cNvSpPr/>
      </xdr:nvSpPr>
      <xdr:spPr>
        <a:xfrm>
          <a:off x="3746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168712</xdr:rowOff>
    </xdr:from>
    <xdr:ext cx="599010" cy="259045"/>
    <xdr:sp macro="" textlink="">
      <xdr:nvSpPr>
        <xdr:cNvPr id="241" name="テキスト ボックス 240"/>
        <xdr:cNvSpPr txBox="1"/>
      </xdr:nvSpPr>
      <xdr:spPr>
        <a:xfrm>
          <a:off x="3497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114669</xdr:rowOff>
    </xdr:from>
    <xdr:to>
      <xdr:col>15</xdr:col>
      <xdr:colOff>50800</xdr:colOff>
      <xdr:row>96</xdr:row>
      <xdr:rowOff>151664</xdr:rowOff>
    </xdr:to>
    <xdr:cxnSp macro="">
      <xdr:nvCxnSpPr>
        <xdr:cNvPr id="242" name="直線コネクタ 241"/>
        <xdr:cNvCxnSpPr/>
      </xdr:nvCxnSpPr>
      <xdr:spPr>
        <a:xfrm flipV="1">
          <a:off x="2019300" y="16573869"/>
          <a:ext cx="889000" cy="3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76200</xdr:rowOff>
    </xdr:from>
    <xdr:to>
      <xdr:col>15</xdr:col>
      <xdr:colOff>101600</xdr:colOff>
      <xdr:row>96</xdr:row>
      <xdr:rowOff>6350</xdr:rowOff>
    </xdr:to>
    <xdr:sp macro="" textlink="">
      <xdr:nvSpPr>
        <xdr:cNvPr id="243" name="フローチャート: 判断 242"/>
        <xdr:cNvSpPr/>
      </xdr:nvSpPr>
      <xdr:spPr>
        <a:xfrm>
          <a:off x="2857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22877</xdr:rowOff>
    </xdr:from>
    <xdr:ext cx="599010" cy="259045"/>
    <xdr:sp macro="" textlink="">
      <xdr:nvSpPr>
        <xdr:cNvPr id="244" name="テキスト ボックス 243"/>
        <xdr:cNvSpPr txBox="1"/>
      </xdr:nvSpPr>
      <xdr:spPr>
        <a:xfrm>
          <a:off x="2608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151664</xdr:rowOff>
    </xdr:from>
    <xdr:to>
      <xdr:col>10</xdr:col>
      <xdr:colOff>114300</xdr:colOff>
      <xdr:row>97</xdr:row>
      <xdr:rowOff>12433</xdr:rowOff>
    </xdr:to>
    <xdr:cxnSp macro="">
      <xdr:nvCxnSpPr>
        <xdr:cNvPr id="245" name="直線コネクタ 244"/>
        <xdr:cNvCxnSpPr/>
      </xdr:nvCxnSpPr>
      <xdr:spPr>
        <a:xfrm flipV="1">
          <a:off x="1130300" y="16610864"/>
          <a:ext cx="889000" cy="3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141732</xdr:rowOff>
    </xdr:from>
    <xdr:to>
      <xdr:col>10</xdr:col>
      <xdr:colOff>165100</xdr:colOff>
      <xdr:row>96</xdr:row>
      <xdr:rowOff>71882</xdr:rowOff>
    </xdr:to>
    <xdr:sp macro="" textlink="">
      <xdr:nvSpPr>
        <xdr:cNvPr id="246" name="フローチャート: 判断 245"/>
        <xdr:cNvSpPr/>
      </xdr:nvSpPr>
      <xdr:spPr>
        <a:xfrm>
          <a:off x="1968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88409</xdr:rowOff>
    </xdr:from>
    <xdr:ext cx="599010" cy="259045"/>
    <xdr:sp macro="" textlink="">
      <xdr:nvSpPr>
        <xdr:cNvPr id="247" name="テキスト ボックス 246"/>
        <xdr:cNvSpPr txBox="1"/>
      </xdr:nvSpPr>
      <xdr:spPr>
        <a:xfrm>
          <a:off x="1719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8052</xdr:rowOff>
    </xdr:from>
    <xdr:to>
      <xdr:col>6</xdr:col>
      <xdr:colOff>38100</xdr:colOff>
      <xdr:row>96</xdr:row>
      <xdr:rowOff>109652</xdr:rowOff>
    </xdr:to>
    <xdr:sp macro="" textlink="">
      <xdr:nvSpPr>
        <xdr:cNvPr id="248" name="フローチャート: 判断 247"/>
        <xdr:cNvSpPr/>
      </xdr:nvSpPr>
      <xdr:spPr>
        <a:xfrm>
          <a:off x="1079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126179</xdr:rowOff>
    </xdr:from>
    <xdr:ext cx="534377" cy="259045"/>
    <xdr:sp macro="" textlink="">
      <xdr:nvSpPr>
        <xdr:cNvPr id="249" name="テキスト ボックス 248"/>
        <xdr:cNvSpPr txBox="1"/>
      </xdr:nvSpPr>
      <xdr:spPr>
        <a:xfrm>
          <a:off x="863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48133</xdr:rowOff>
    </xdr:from>
    <xdr:to>
      <xdr:col>24</xdr:col>
      <xdr:colOff>114300</xdr:colOff>
      <xdr:row>96</xdr:row>
      <xdr:rowOff>149733</xdr:rowOff>
    </xdr:to>
    <xdr:sp macro="" textlink="">
      <xdr:nvSpPr>
        <xdr:cNvPr id="255" name="楕円 254"/>
        <xdr:cNvSpPr/>
      </xdr:nvSpPr>
      <xdr:spPr>
        <a:xfrm>
          <a:off x="4584700" y="1650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26560</xdr:rowOff>
    </xdr:from>
    <xdr:ext cx="534377" cy="259045"/>
    <xdr:sp macro="" textlink="">
      <xdr:nvSpPr>
        <xdr:cNvPr id="256" name="扶助費該当値テキスト"/>
        <xdr:cNvSpPr txBox="1"/>
      </xdr:nvSpPr>
      <xdr:spPr>
        <a:xfrm>
          <a:off x="4686300" y="1648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30708</xdr:rowOff>
    </xdr:from>
    <xdr:to>
      <xdr:col>20</xdr:col>
      <xdr:colOff>38100</xdr:colOff>
      <xdr:row>96</xdr:row>
      <xdr:rowOff>132308</xdr:rowOff>
    </xdr:to>
    <xdr:sp macro="" textlink="">
      <xdr:nvSpPr>
        <xdr:cNvPr id="257" name="楕円 256"/>
        <xdr:cNvSpPr/>
      </xdr:nvSpPr>
      <xdr:spPr>
        <a:xfrm>
          <a:off x="3746500" y="1648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123435</xdr:rowOff>
    </xdr:from>
    <xdr:ext cx="534377" cy="259045"/>
    <xdr:sp macro="" textlink="">
      <xdr:nvSpPr>
        <xdr:cNvPr id="258" name="テキスト ボックス 257"/>
        <xdr:cNvSpPr txBox="1"/>
      </xdr:nvSpPr>
      <xdr:spPr>
        <a:xfrm>
          <a:off x="3530111" y="1658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63869</xdr:rowOff>
    </xdr:from>
    <xdr:to>
      <xdr:col>15</xdr:col>
      <xdr:colOff>101600</xdr:colOff>
      <xdr:row>96</xdr:row>
      <xdr:rowOff>165469</xdr:rowOff>
    </xdr:to>
    <xdr:sp macro="" textlink="">
      <xdr:nvSpPr>
        <xdr:cNvPr id="259" name="楕円 258"/>
        <xdr:cNvSpPr/>
      </xdr:nvSpPr>
      <xdr:spPr>
        <a:xfrm>
          <a:off x="2857500" y="1652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156596</xdr:rowOff>
    </xdr:from>
    <xdr:ext cx="534377" cy="259045"/>
    <xdr:sp macro="" textlink="">
      <xdr:nvSpPr>
        <xdr:cNvPr id="260" name="テキスト ボックス 259"/>
        <xdr:cNvSpPr txBox="1"/>
      </xdr:nvSpPr>
      <xdr:spPr>
        <a:xfrm>
          <a:off x="2641111" y="1661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100864</xdr:rowOff>
    </xdr:from>
    <xdr:to>
      <xdr:col>10</xdr:col>
      <xdr:colOff>165100</xdr:colOff>
      <xdr:row>97</xdr:row>
      <xdr:rowOff>31014</xdr:rowOff>
    </xdr:to>
    <xdr:sp macro="" textlink="">
      <xdr:nvSpPr>
        <xdr:cNvPr id="261" name="楕円 260"/>
        <xdr:cNvSpPr/>
      </xdr:nvSpPr>
      <xdr:spPr>
        <a:xfrm>
          <a:off x="1968500" y="1656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22141</xdr:rowOff>
    </xdr:from>
    <xdr:ext cx="534377" cy="259045"/>
    <xdr:sp macro="" textlink="">
      <xdr:nvSpPr>
        <xdr:cNvPr id="262" name="テキスト ボックス 261"/>
        <xdr:cNvSpPr txBox="1"/>
      </xdr:nvSpPr>
      <xdr:spPr>
        <a:xfrm>
          <a:off x="1752111" y="1665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133083</xdr:rowOff>
    </xdr:from>
    <xdr:to>
      <xdr:col>6</xdr:col>
      <xdr:colOff>38100</xdr:colOff>
      <xdr:row>97</xdr:row>
      <xdr:rowOff>63233</xdr:rowOff>
    </xdr:to>
    <xdr:sp macro="" textlink="">
      <xdr:nvSpPr>
        <xdr:cNvPr id="263" name="楕円 262"/>
        <xdr:cNvSpPr/>
      </xdr:nvSpPr>
      <xdr:spPr>
        <a:xfrm>
          <a:off x="1079500" y="1659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54360</xdr:rowOff>
    </xdr:from>
    <xdr:ext cx="534377" cy="259045"/>
    <xdr:sp macro="" textlink="">
      <xdr:nvSpPr>
        <xdr:cNvPr id="264" name="テキスト ボックス 263"/>
        <xdr:cNvSpPr txBox="1"/>
      </xdr:nvSpPr>
      <xdr:spPr>
        <a:xfrm>
          <a:off x="863111" y="1668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89713</xdr:rowOff>
    </xdr:from>
    <xdr:to>
      <xdr:col>54</xdr:col>
      <xdr:colOff>189865</xdr:colOff>
      <xdr:row>37</xdr:row>
      <xdr:rowOff>105505</xdr:rowOff>
    </xdr:to>
    <xdr:cxnSp macro="">
      <xdr:nvCxnSpPr>
        <xdr:cNvPr id="288" name="直線コネクタ 287"/>
        <xdr:cNvCxnSpPr/>
      </xdr:nvCxnSpPr>
      <xdr:spPr>
        <a:xfrm flipV="1">
          <a:off x="10475595" y="5233213"/>
          <a:ext cx="1270" cy="121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109332</xdr:rowOff>
    </xdr:from>
    <xdr:ext cx="534377" cy="259045"/>
    <xdr:sp macro="" textlink="">
      <xdr:nvSpPr>
        <xdr:cNvPr id="289" name="補助費等最小値テキスト"/>
        <xdr:cNvSpPr txBox="1"/>
      </xdr:nvSpPr>
      <xdr:spPr>
        <a:xfrm>
          <a:off x="10528300" y="64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105505</xdr:rowOff>
    </xdr:from>
    <xdr:to>
      <xdr:col>55</xdr:col>
      <xdr:colOff>88900</xdr:colOff>
      <xdr:row>37</xdr:row>
      <xdr:rowOff>105505</xdr:rowOff>
    </xdr:to>
    <xdr:cxnSp macro="">
      <xdr:nvCxnSpPr>
        <xdr:cNvPr id="290" name="直線コネクタ 289"/>
        <xdr:cNvCxnSpPr/>
      </xdr:nvCxnSpPr>
      <xdr:spPr>
        <a:xfrm>
          <a:off x="10388600" y="644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36390</xdr:rowOff>
    </xdr:from>
    <xdr:ext cx="534377" cy="259045"/>
    <xdr:sp macro="" textlink="">
      <xdr:nvSpPr>
        <xdr:cNvPr id="291" name="補助費等最大値テキスト"/>
        <xdr:cNvSpPr txBox="1"/>
      </xdr:nvSpPr>
      <xdr:spPr>
        <a:xfrm>
          <a:off x="10528300" y="50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89713</xdr:rowOff>
    </xdr:from>
    <xdr:to>
      <xdr:col>55</xdr:col>
      <xdr:colOff>88900</xdr:colOff>
      <xdr:row>30</xdr:row>
      <xdr:rowOff>89713</xdr:rowOff>
    </xdr:to>
    <xdr:cxnSp macro="">
      <xdr:nvCxnSpPr>
        <xdr:cNvPr id="292" name="直線コネクタ 291"/>
        <xdr:cNvCxnSpPr/>
      </xdr:nvCxnSpPr>
      <xdr:spPr>
        <a:xfrm>
          <a:off x="10388600" y="523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98971</xdr:rowOff>
    </xdr:from>
    <xdr:to>
      <xdr:col>55</xdr:col>
      <xdr:colOff>0</xdr:colOff>
      <xdr:row>35</xdr:row>
      <xdr:rowOff>103029</xdr:rowOff>
    </xdr:to>
    <xdr:cxnSp macro="">
      <xdr:nvCxnSpPr>
        <xdr:cNvPr id="293" name="直線コネクタ 292"/>
        <xdr:cNvCxnSpPr/>
      </xdr:nvCxnSpPr>
      <xdr:spPr>
        <a:xfrm>
          <a:off x="9639300" y="6099721"/>
          <a:ext cx="838200" cy="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89768</xdr:rowOff>
    </xdr:from>
    <xdr:ext cx="534377" cy="259045"/>
    <xdr:sp macro="" textlink="">
      <xdr:nvSpPr>
        <xdr:cNvPr id="294" name="補助費等平均値テキスト"/>
        <xdr:cNvSpPr txBox="1"/>
      </xdr:nvSpPr>
      <xdr:spPr>
        <a:xfrm>
          <a:off x="10528300" y="609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111341</xdr:rowOff>
    </xdr:from>
    <xdr:to>
      <xdr:col>55</xdr:col>
      <xdr:colOff>50800</xdr:colOff>
      <xdr:row>36</xdr:row>
      <xdr:rowOff>41491</xdr:rowOff>
    </xdr:to>
    <xdr:sp macro="" textlink="">
      <xdr:nvSpPr>
        <xdr:cNvPr id="295" name="フローチャート: 判断 294"/>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97961</xdr:rowOff>
    </xdr:from>
    <xdr:to>
      <xdr:col>50</xdr:col>
      <xdr:colOff>114300</xdr:colOff>
      <xdr:row>35</xdr:row>
      <xdr:rowOff>98971</xdr:rowOff>
    </xdr:to>
    <xdr:cxnSp macro="">
      <xdr:nvCxnSpPr>
        <xdr:cNvPr id="296" name="直線コネクタ 295"/>
        <xdr:cNvCxnSpPr/>
      </xdr:nvCxnSpPr>
      <xdr:spPr>
        <a:xfrm>
          <a:off x="8750300" y="6098711"/>
          <a:ext cx="88900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145707</xdr:rowOff>
    </xdr:from>
    <xdr:to>
      <xdr:col>50</xdr:col>
      <xdr:colOff>165100</xdr:colOff>
      <xdr:row>36</xdr:row>
      <xdr:rowOff>75857</xdr:rowOff>
    </xdr:to>
    <xdr:sp macro="" textlink="">
      <xdr:nvSpPr>
        <xdr:cNvPr id="297" name="フローチャート: 判断 296"/>
        <xdr:cNvSpPr/>
      </xdr:nvSpPr>
      <xdr:spPr>
        <a:xfrm>
          <a:off x="9588500" y="614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66984</xdr:rowOff>
    </xdr:from>
    <xdr:ext cx="534377" cy="259045"/>
    <xdr:sp macro="" textlink="">
      <xdr:nvSpPr>
        <xdr:cNvPr id="298" name="テキスト ボックス 297"/>
        <xdr:cNvSpPr txBox="1"/>
      </xdr:nvSpPr>
      <xdr:spPr>
        <a:xfrm>
          <a:off x="9372111" y="62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97961</xdr:rowOff>
    </xdr:from>
    <xdr:to>
      <xdr:col>45</xdr:col>
      <xdr:colOff>177800</xdr:colOff>
      <xdr:row>35</xdr:row>
      <xdr:rowOff>100019</xdr:rowOff>
    </xdr:to>
    <xdr:cxnSp macro="">
      <xdr:nvCxnSpPr>
        <xdr:cNvPr id="299" name="直線コネクタ 298"/>
        <xdr:cNvCxnSpPr/>
      </xdr:nvCxnSpPr>
      <xdr:spPr>
        <a:xfrm flipV="1">
          <a:off x="7861300" y="6098711"/>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131210</xdr:rowOff>
    </xdr:from>
    <xdr:to>
      <xdr:col>46</xdr:col>
      <xdr:colOff>38100</xdr:colOff>
      <xdr:row>36</xdr:row>
      <xdr:rowOff>61360</xdr:rowOff>
    </xdr:to>
    <xdr:sp macro="" textlink="">
      <xdr:nvSpPr>
        <xdr:cNvPr id="300" name="フローチャート: 判断 299"/>
        <xdr:cNvSpPr/>
      </xdr:nvSpPr>
      <xdr:spPr>
        <a:xfrm>
          <a:off x="8699500" y="61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52487</xdr:rowOff>
    </xdr:from>
    <xdr:ext cx="534377" cy="259045"/>
    <xdr:sp macro="" textlink="">
      <xdr:nvSpPr>
        <xdr:cNvPr id="301" name="テキスト ボックス 300"/>
        <xdr:cNvSpPr txBox="1"/>
      </xdr:nvSpPr>
      <xdr:spPr>
        <a:xfrm>
          <a:off x="8483111" y="622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65462</xdr:rowOff>
    </xdr:from>
    <xdr:to>
      <xdr:col>41</xdr:col>
      <xdr:colOff>50800</xdr:colOff>
      <xdr:row>35</xdr:row>
      <xdr:rowOff>100019</xdr:rowOff>
    </xdr:to>
    <xdr:cxnSp macro="">
      <xdr:nvCxnSpPr>
        <xdr:cNvPr id="302" name="直線コネクタ 301"/>
        <xdr:cNvCxnSpPr/>
      </xdr:nvCxnSpPr>
      <xdr:spPr>
        <a:xfrm>
          <a:off x="6972300" y="5894762"/>
          <a:ext cx="889000" cy="20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131229</xdr:rowOff>
    </xdr:from>
    <xdr:to>
      <xdr:col>41</xdr:col>
      <xdr:colOff>101600</xdr:colOff>
      <xdr:row>36</xdr:row>
      <xdr:rowOff>61379</xdr:rowOff>
    </xdr:to>
    <xdr:sp macro="" textlink="">
      <xdr:nvSpPr>
        <xdr:cNvPr id="303" name="フローチャート: 判断 302"/>
        <xdr:cNvSpPr/>
      </xdr:nvSpPr>
      <xdr:spPr>
        <a:xfrm>
          <a:off x="7810500" y="61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52506</xdr:rowOff>
    </xdr:from>
    <xdr:ext cx="534377" cy="259045"/>
    <xdr:sp macro="" textlink="">
      <xdr:nvSpPr>
        <xdr:cNvPr id="304" name="テキスト ボックス 303"/>
        <xdr:cNvSpPr txBox="1"/>
      </xdr:nvSpPr>
      <xdr:spPr>
        <a:xfrm>
          <a:off x="7594111" y="62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135306</xdr:rowOff>
    </xdr:from>
    <xdr:to>
      <xdr:col>36</xdr:col>
      <xdr:colOff>165100</xdr:colOff>
      <xdr:row>36</xdr:row>
      <xdr:rowOff>65456</xdr:rowOff>
    </xdr:to>
    <xdr:sp macro="" textlink="">
      <xdr:nvSpPr>
        <xdr:cNvPr id="305" name="フローチャート: 判断 304"/>
        <xdr:cNvSpPr/>
      </xdr:nvSpPr>
      <xdr:spPr>
        <a:xfrm>
          <a:off x="6921500" y="613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56583</xdr:rowOff>
    </xdr:from>
    <xdr:ext cx="534377" cy="259045"/>
    <xdr:sp macro="" textlink="">
      <xdr:nvSpPr>
        <xdr:cNvPr id="306" name="テキスト ボックス 305"/>
        <xdr:cNvSpPr txBox="1"/>
      </xdr:nvSpPr>
      <xdr:spPr>
        <a:xfrm>
          <a:off x="6705111" y="622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52229</xdr:rowOff>
    </xdr:from>
    <xdr:to>
      <xdr:col>55</xdr:col>
      <xdr:colOff>50800</xdr:colOff>
      <xdr:row>35</xdr:row>
      <xdr:rowOff>153829</xdr:rowOff>
    </xdr:to>
    <xdr:sp macro="" textlink="">
      <xdr:nvSpPr>
        <xdr:cNvPr id="312" name="楕円 311"/>
        <xdr:cNvSpPr/>
      </xdr:nvSpPr>
      <xdr:spPr>
        <a:xfrm>
          <a:off x="10426700" y="605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75106</xdr:rowOff>
    </xdr:from>
    <xdr:ext cx="534377" cy="259045"/>
    <xdr:sp macro="" textlink="">
      <xdr:nvSpPr>
        <xdr:cNvPr id="313" name="補助費等該当値テキスト"/>
        <xdr:cNvSpPr txBox="1"/>
      </xdr:nvSpPr>
      <xdr:spPr>
        <a:xfrm>
          <a:off x="10528300" y="590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48171</xdr:rowOff>
    </xdr:from>
    <xdr:to>
      <xdr:col>50</xdr:col>
      <xdr:colOff>165100</xdr:colOff>
      <xdr:row>35</xdr:row>
      <xdr:rowOff>149771</xdr:rowOff>
    </xdr:to>
    <xdr:sp macro="" textlink="">
      <xdr:nvSpPr>
        <xdr:cNvPr id="314" name="楕円 313"/>
        <xdr:cNvSpPr/>
      </xdr:nvSpPr>
      <xdr:spPr>
        <a:xfrm>
          <a:off x="9588500" y="604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166298</xdr:rowOff>
    </xdr:from>
    <xdr:ext cx="534377" cy="259045"/>
    <xdr:sp macro="" textlink="">
      <xdr:nvSpPr>
        <xdr:cNvPr id="315" name="テキスト ボックス 314"/>
        <xdr:cNvSpPr txBox="1"/>
      </xdr:nvSpPr>
      <xdr:spPr>
        <a:xfrm>
          <a:off x="9372111" y="582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47161</xdr:rowOff>
    </xdr:from>
    <xdr:to>
      <xdr:col>46</xdr:col>
      <xdr:colOff>38100</xdr:colOff>
      <xdr:row>35</xdr:row>
      <xdr:rowOff>148761</xdr:rowOff>
    </xdr:to>
    <xdr:sp macro="" textlink="">
      <xdr:nvSpPr>
        <xdr:cNvPr id="316" name="楕円 315"/>
        <xdr:cNvSpPr/>
      </xdr:nvSpPr>
      <xdr:spPr>
        <a:xfrm>
          <a:off x="8699500" y="604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165288</xdr:rowOff>
    </xdr:from>
    <xdr:ext cx="534377" cy="259045"/>
    <xdr:sp macro="" textlink="">
      <xdr:nvSpPr>
        <xdr:cNvPr id="317" name="テキスト ボックス 316"/>
        <xdr:cNvSpPr txBox="1"/>
      </xdr:nvSpPr>
      <xdr:spPr>
        <a:xfrm>
          <a:off x="8483111" y="582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49219</xdr:rowOff>
    </xdr:from>
    <xdr:to>
      <xdr:col>41</xdr:col>
      <xdr:colOff>101600</xdr:colOff>
      <xdr:row>35</xdr:row>
      <xdr:rowOff>150819</xdr:rowOff>
    </xdr:to>
    <xdr:sp macro="" textlink="">
      <xdr:nvSpPr>
        <xdr:cNvPr id="318" name="楕円 317"/>
        <xdr:cNvSpPr/>
      </xdr:nvSpPr>
      <xdr:spPr>
        <a:xfrm>
          <a:off x="7810500" y="604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167346</xdr:rowOff>
    </xdr:from>
    <xdr:ext cx="534377" cy="259045"/>
    <xdr:sp macro="" textlink="">
      <xdr:nvSpPr>
        <xdr:cNvPr id="319" name="テキスト ボックス 318"/>
        <xdr:cNvSpPr txBox="1"/>
      </xdr:nvSpPr>
      <xdr:spPr>
        <a:xfrm>
          <a:off x="7594111" y="582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14662</xdr:rowOff>
    </xdr:from>
    <xdr:to>
      <xdr:col>36</xdr:col>
      <xdr:colOff>165100</xdr:colOff>
      <xdr:row>34</xdr:row>
      <xdr:rowOff>116262</xdr:rowOff>
    </xdr:to>
    <xdr:sp macro="" textlink="">
      <xdr:nvSpPr>
        <xdr:cNvPr id="320" name="楕円 319"/>
        <xdr:cNvSpPr/>
      </xdr:nvSpPr>
      <xdr:spPr>
        <a:xfrm>
          <a:off x="6921500" y="584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132789</xdr:rowOff>
    </xdr:from>
    <xdr:ext cx="534377" cy="259045"/>
    <xdr:sp macro="" textlink="">
      <xdr:nvSpPr>
        <xdr:cNvPr id="321" name="テキスト ボックス 320"/>
        <xdr:cNvSpPr txBox="1"/>
      </xdr:nvSpPr>
      <xdr:spPr>
        <a:xfrm>
          <a:off x="6705111" y="561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79483</xdr:rowOff>
    </xdr:from>
    <xdr:to>
      <xdr:col>54</xdr:col>
      <xdr:colOff>189865</xdr:colOff>
      <xdr:row>59</xdr:row>
      <xdr:rowOff>1340</xdr:rowOff>
    </xdr:to>
    <xdr:cxnSp macro="">
      <xdr:nvCxnSpPr>
        <xdr:cNvPr id="346" name="直線コネクタ 345"/>
        <xdr:cNvCxnSpPr/>
      </xdr:nvCxnSpPr>
      <xdr:spPr>
        <a:xfrm flipV="1">
          <a:off x="10475595" y="8823433"/>
          <a:ext cx="1270" cy="129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5167</xdr:rowOff>
    </xdr:from>
    <xdr:ext cx="534377" cy="259045"/>
    <xdr:sp macro="" textlink="">
      <xdr:nvSpPr>
        <xdr:cNvPr id="347" name="普通建設事業費最小値テキスト"/>
        <xdr:cNvSpPr txBox="1"/>
      </xdr:nvSpPr>
      <xdr:spPr>
        <a:xfrm>
          <a:off x="10528300" y="101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1340</xdr:rowOff>
    </xdr:from>
    <xdr:to>
      <xdr:col>55</xdr:col>
      <xdr:colOff>88900</xdr:colOff>
      <xdr:row>59</xdr:row>
      <xdr:rowOff>1340</xdr:rowOff>
    </xdr:to>
    <xdr:cxnSp macro="">
      <xdr:nvCxnSpPr>
        <xdr:cNvPr id="348" name="直線コネクタ 347"/>
        <xdr:cNvCxnSpPr/>
      </xdr:nvCxnSpPr>
      <xdr:spPr>
        <a:xfrm>
          <a:off x="10388600" y="1011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26160</xdr:rowOff>
    </xdr:from>
    <xdr:ext cx="534377" cy="259045"/>
    <xdr:sp macro="" textlink="">
      <xdr:nvSpPr>
        <xdr:cNvPr id="349" name="普通建設事業費最大値テキスト"/>
        <xdr:cNvSpPr txBox="1"/>
      </xdr:nvSpPr>
      <xdr:spPr>
        <a:xfrm>
          <a:off x="10528300" y="85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79483</xdr:rowOff>
    </xdr:from>
    <xdr:to>
      <xdr:col>55</xdr:col>
      <xdr:colOff>88900</xdr:colOff>
      <xdr:row>51</xdr:row>
      <xdr:rowOff>79483</xdr:rowOff>
    </xdr:to>
    <xdr:cxnSp macro="">
      <xdr:nvCxnSpPr>
        <xdr:cNvPr id="350" name="直線コネクタ 349"/>
        <xdr:cNvCxnSpPr/>
      </xdr:nvCxnSpPr>
      <xdr:spPr>
        <a:xfrm>
          <a:off x="10388600" y="882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38926</xdr:rowOff>
    </xdr:from>
    <xdr:to>
      <xdr:col>55</xdr:col>
      <xdr:colOff>0</xdr:colOff>
      <xdr:row>55</xdr:row>
      <xdr:rowOff>66796</xdr:rowOff>
    </xdr:to>
    <xdr:cxnSp macro="">
      <xdr:nvCxnSpPr>
        <xdr:cNvPr id="351" name="直線コネクタ 350"/>
        <xdr:cNvCxnSpPr/>
      </xdr:nvCxnSpPr>
      <xdr:spPr>
        <a:xfrm flipV="1">
          <a:off x="9639300" y="9125776"/>
          <a:ext cx="838200" cy="37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153871</xdr:rowOff>
    </xdr:from>
    <xdr:ext cx="534377" cy="259045"/>
    <xdr:sp macro="" textlink="">
      <xdr:nvSpPr>
        <xdr:cNvPr id="352" name="普通建設事業費平均値テキスト"/>
        <xdr:cNvSpPr txBox="1"/>
      </xdr:nvSpPr>
      <xdr:spPr>
        <a:xfrm>
          <a:off x="10528300" y="958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3994</xdr:rowOff>
    </xdr:from>
    <xdr:to>
      <xdr:col>55</xdr:col>
      <xdr:colOff>50800</xdr:colOff>
      <xdr:row>56</xdr:row>
      <xdr:rowOff>105594</xdr:rowOff>
    </xdr:to>
    <xdr:sp macro="" textlink="">
      <xdr:nvSpPr>
        <xdr:cNvPr id="353" name="フローチャート: 判断 352"/>
        <xdr:cNvSpPr/>
      </xdr:nvSpPr>
      <xdr:spPr>
        <a:xfrm>
          <a:off x="104267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115601</xdr:rowOff>
    </xdr:from>
    <xdr:to>
      <xdr:col>50</xdr:col>
      <xdr:colOff>114300</xdr:colOff>
      <xdr:row>55</xdr:row>
      <xdr:rowOff>66796</xdr:rowOff>
    </xdr:to>
    <xdr:cxnSp macro="">
      <xdr:nvCxnSpPr>
        <xdr:cNvPr id="354" name="直線コネクタ 353"/>
        <xdr:cNvCxnSpPr/>
      </xdr:nvCxnSpPr>
      <xdr:spPr>
        <a:xfrm>
          <a:off x="8750300" y="9373901"/>
          <a:ext cx="889000" cy="12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144373</xdr:rowOff>
    </xdr:from>
    <xdr:to>
      <xdr:col>50</xdr:col>
      <xdr:colOff>165100</xdr:colOff>
      <xdr:row>56</xdr:row>
      <xdr:rowOff>74523</xdr:rowOff>
    </xdr:to>
    <xdr:sp macro="" textlink="">
      <xdr:nvSpPr>
        <xdr:cNvPr id="355" name="フローチャート: 判断 354"/>
        <xdr:cNvSpPr/>
      </xdr:nvSpPr>
      <xdr:spPr>
        <a:xfrm>
          <a:off x="9588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65650</xdr:rowOff>
    </xdr:from>
    <xdr:ext cx="534377" cy="259045"/>
    <xdr:sp macro="" textlink="">
      <xdr:nvSpPr>
        <xdr:cNvPr id="356" name="テキスト ボックス 355"/>
        <xdr:cNvSpPr txBox="1"/>
      </xdr:nvSpPr>
      <xdr:spPr>
        <a:xfrm>
          <a:off x="9372111" y="96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115601</xdr:rowOff>
    </xdr:from>
    <xdr:to>
      <xdr:col>45</xdr:col>
      <xdr:colOff>177800</xdr:colOff>
      <xdr:row>55</xdr:row>
      <xdr:rowOff>150768</xdr:rowOff>
    </xdr:to>
    <xdr:cxnSp macro="">
      <xdr:nvCxnSpPr>
        <xdr:cNvPr id="357" name="直線コネクタ 356"/>
        <xdr:cNvCxnSpPr/>
      </xdr:nvCxnSpPr>
      <xdr:spPr>
        <a:xfrm flipV="1">
          <a:off x="7861300" y="9373901"/>
          <a:ext cx="889000" cy="20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5175</xdr:rowOff>
    </xdr:from>
    <xdr:to>
      <xdr:col>46</xdr:col>
      <xdr:colOff>38100</xdr:colOff>
      <xdr:row>56</xdr:row>
      <xdr:rowOff>106775</xdr:rowOff>
    </xdr:to>
    <xdr:sp macro="" textlink="">
      <xdr:nvSpPr>
        <xdr:cNvPr id="358" name="フローチャート: 判断 357"/>
        <xdr:cNvSpPr/>
      </xdr:nvSpPr>
      <xdr:spPr>
        <a:xfrm>
          <a:off x="8699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97902</xdr:rowOff>
    </xdr:from>
    <xdr:ext cx="534377" cy="259045"/>
    <xdr:sp macro="" textlink="">
      <xdr:nvSpPr>
        <xdr:cNvPr id="359" name="テキスト ボックス 358"/>
        <xdr:cNvSpPr txBox="1"/>
      </xdr:nvSpPr>
      <xdr:spPr>
        <a:xfrm>
          <a:off x="8483111" y="96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11627</xdr:rowOff>
    </xdr:from>
    <xdr:to>
      <xdr:col>41</xdr:col>
      <xdr:colOff>50800</xdr:colOff>
      <xdr:row>55</xdr:row>
      <xdr:rowOff>150768</xdr:rowOff>
    </xdr:to>
    <xdr:cxnSp macro="">
      <xdr:nvCxnSpPr>
        <xdr:cNvPr id="360" name="直線コネクタ 359"/>
        <xdr:cNvCxnSpPr/>
      </xdr:nvCxnSpPr>
      <xdr:spPr>
        <a:xfrm>
          <a:off x="6972300" y="9441377"/>
          <a:ext cx="889000" cy="13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91186</xdr:rowOff>
    </xdr:from>
    <xdr:to>
      <xdr:col>41</xdr:col>
      <xdr:colOff>101600</xdr:colOff>
      <xdr:row>56</xdr:row>
      <xdr:rowOff>21336</xdr:rowOff>
    </xdr:to>
    <xdr:sp macro="" textlink="">
      <xdr:nvSpPr>
        <xdr:cNvPr id="361" name="フローチャート: 判断 360"/>
        <xdr:cNvSpPr/>
      </xdr:nvSpPr>
      <xdr:spPr>
        <a:xfrm>
          <a:off x="7810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37863</xdr:rowOff>
    </xdr:from>
    <xdr:ext cx="534377" cy="259045"/>
    <xdr:sp macro="" textlink="">
      <xdr:nvSpPr>
        <xdr:cNvPr id="362" name="テキスト ボックス 361"/>
        <xdr:cNvSpPr txBox="1"/>
      </xdr:nvSpPr>
      <xdr:spPr>
        <a:xfrm>
          <a:off x="7594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77222</xdr:rowOff>
    </xdr:from>
    <xdr:to>
      <xdr:col>36</xdr:col>
      <xdr:colOff>165100</xdr:colOff>
      <xdr:row>56</xdr:row>
      <xdr:rowOff>7372</xdr:rowOff>
    </xdr:to>
    <xdr:sp macro="" textlink="">
      <xdr:nvSpPr>
        <xdr:cNvPr id="363" name="フローチャート: 判断 362"/>
        <xdr:cNvSpPr/>
      </xdr:nvSpPr>
      <xdr:spPr>
        <a:xfrm>
          <a:off x="6921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169949</xdr:rowOff>
    </xdr:from>
    <xdr:ext cx="534377" cy="259045"/>
    <xdr:sp macro="" textlink="">
      <xdr:nvSpPr>
        <xdr:cNvPr id="364" name="テキスト ボックス 363"/>
        <xdr:cNvSpPr txBox="1"/>
      </xdr:nvSpPr>
      <xdr:spPr>
        <a:xfrm>
          <a:off x="6705111" y="95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159576</xdr:rowOff>
    </xdr:from>
    <xdr:to>
      <xdr:col>55</xdr:col>
      <xdr:colOff>50800</xdr:colOff>
      <xdr:row>53</xdr:row>
      <xdr:rowOff>89726</xdr:rowOff>
    </xdr:to>
    <xdr:sp macro="" textlink="">
      <xdr:nvSpPr>
        <xdr:cNvPr id="370" name="楕円 369"/>
        <xdr:cNvSpPr/>
      </xdr:nvSpPr>
      <xdr:spPr>
        <a:xfrm>
          <a:off x="10426700" y="907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11003</xdr:rowOff>
    </xdr:from>
    <xdr:ext cx="534377" cy="259045"/>
    <xdr:sp macro="" textlink="">
      <xdr:nvSpPr>
        <xdr:cNvPr id="371" name="普通建設事業費該当値テキスト"/>
        <xdr:cNvSpPr txBox="1"/>
      </xdr:nvSpPr>
      <xdr:spPr>
        <a:xfrm>
          <a:off x="10528300" y="892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15996</xdr:rowOff>
    </xdr:from>
    <xdr:to>
      <xdr:col>50</xdr:col>
      <xdr:colOff>165100</xdr:colOff>
      <xdr:row>55</xdr:row>
      <xdr:rowOff>117596</xdr:rowOff>
    </xdr:to>
    <xdr:sp macro="" textlink="">
      <xdr:nvSpPr>
        <xdr:cNvPr id="372" name="楕円 371"/>
        <xdr:cNvSpPr/>
      </xdr:nvSpPr>
      <xdr:spPr>
        <a:xfrm>
          <a:off x="9588500" y="944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134123</xdr:rowOff>
    </xdr:from>
    <xdr:ext cx="534377" cy="259045"/>
    <xdr:sp macro="" textlink="">
      <xdr:nvSpPr>
        <xdr:cNvPr id="373" name="テキスト ボックス 372"/>
        <xdr:cNvSpPr txBox="1"/>
      </xdr:nvSpPr>
      <xdr:spPr>
        <a:xfrm>
          <a:off x="9372111" y="922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64801</xdr:rowOff>
    </xdr:from>
    <xdr:to>
      <xdr:col>46</xdr:col>
      <xdr:colOff>38100</xdr:colOff>
      <xdr:row>54</xdr:row>
      <xdr:rowOff>166401</xdr:rowOff>
    </xdr:to>
    <xdr:sp macro="" textlink="">
      <xdr:nvSpPr>
        <xdr:cNvPr id="374" name="楕円 373"/>
        <xdr:cNvSpPr/>
      </xdr:nvSpPr>
      <xdr:spPr>
        <a:xfrm>
          <a:off x="8699500" y="932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11478</xdr:rowOff>
    </xdr:from>
    <xdr:ext cx="534377" cy="259045"/>
    <xdr:sp macro="" textlink="">
      <xdr:nvSpPr>
        <xdr:cNvPr id="375" name="テキスト ボックス 374"/>
        <xdr:cNvSpPr txBox="1"/>
      </xdr:nvSpPr>
      <xdr:spPr>
        <a:xfrm>
          <a:off x="8483111" y="909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99968</xdr:rowOff>
    </xdr:from>
    <xdr:to>
      <xdr:col>41</xdr:col>
      <xdr:colOff>101600</xdr:colOff>
      <xdr:row>56</xdr:row>
      <xdr:rowOff>30118</xdr:rowOff>
    </xdr:to>
    <xdr:sp macro="" textlink="">
      <xdr:nvSpPr>
        <xdr:cNvPr id="376" name="楕円 375"/>
        <xdr:cNvSpPr/>
      </xdr:nvSpPr>
      <xdr:spPr>
        <a:xfrm>
          <a:off x="7810500" y="952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21245</xdr:rowOff>
    </xdr:from>
    <xdr:ext cx="534377" cy="259045"/>
    <xdr:sp macro="" textlink="">
      <xdr:nvSpPr>
        <xdr:cNvPr id="377" name="テキスト ボックス 376"/>
        <xdr:cNvSpPr txBox="1"/>
      </xdr:nvSpPr>
      <xdr:spPr>
        <a:xfrm>
          <a:off x="7594111" y="962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132277</xdr:rowOff>
    </xdr:from>
    <xdr:to>
      <xdr:col>36</xdr:col>
      <xdr:colOff>165100</xdr:colOff>
      <xdr:row>55</xdr:row>
      <xdr:rowOff>62427</xdr:rowOff>
    </xdr:to>
    <xdr:sp macro="" textlink="">
      <xdr:nvSpPr>
        <xdr:cNvPr id="378" name="楕円 377"/>
        <xdr:cNvSpPr/>
      </xdr:nvSpPr>
      <xdr:spPr>
        <a:xfrm>
          <a:off x="6921500" y="939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78954</xdr:rowOff>
    </xdr:from>
    <xdr:ext cx="534377" cy="259045"/>
    <xdr:sp macro="" textlink="">
      <xdr:nvSpPr>
        <xdr:cNvPr id="379" name="テキスト ボックス 378"/>
        <xdr:cNvSpPr txBox="1"/>
      </xdr:nvSpPr>
      <xdr:spPr>
        <a:xfrm>
          <a:off x="6705111" y="916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153089</xdr:rowOff>
    </xdr:from>
    <xdr:to>
      <xdr:col>54</xdr:col>
      <xdr:colOff>189865</xdr:colOff>
      <xdr:row>79</xdr:row>
      <xdr:rowOff>95025</xdr:rowOff>
    </xdr:to>
    <xdr:cxnSp macro="">
      <xdr:nvCxnSpPr>
        <xdr:cNvPr id="405" name="直線コネクタ 404"/>
        <xdr:cNvCxnSpPr/>
      </xdr:nvCxnSpPr>
      <xdr:spPr>
        <a:xfrm flipV="1">
          <a:off x="10475595" y="12154589"/>
          <a:ext cx="1270" cy="14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98852</xdr:rowOff>
    </xdr:from>
    <xdr:ext cx="378565" cy="259045"/>
    <xdr:sp macro="" textlink="">
      <xdr:nvSpPr>
        <xdr:cNvPr id="406" name="普通建設事業費 （ うち新規整備　）最小値テキスト"/>
        <xdr:cNvSpPr txBox="1"/>
      </xdr:nvSpPr>
      <xdr:spPr>
        <a:xfrm>
          <a:off x="10528300" y="1364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95025</xdr:rowOff>
    </xdr:from>
    <xdr:to>
      <xdr:col>55</xdr:col>
      <xdr:colOff>88900</xdr:colOff>
      <xdr:row>79</xdr:row>
      <xdr:rowOff>95025</xdr:rowOff>
    </xdr:to>
    <xdr:cxnSp macro="">
      <xdr:nvCxnSpPr>
        <xdr:cNvPr id="407" name="直線コネクタ 406"/>
        <xdr:cNvCxnSpPr/>
      </xdr:nvCxnSpPr>
      <xdr:spPr>
        <a:xfrm>
          <a:off x="10388600" y="1363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99766</xdr:rowOff>
    </xdr:from>
    <xdr:ext cx="534377" cy="259045"/>
    <xdr:sp macro="" textlink="">
      <xdr:nvSpPr>
        <xdr:cNvPr id="408" name="普通建設事業費 （ うち新規整備　）最大値テキスト"/>
        <xdr:cNvSpPr txBox="1"/>
      </xdr:nvSpPr>
      <xdr:spPr>
        <a:xfrm>
          <a:off x="10528300" y="119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153089</xdr:rowOff>
    </xdr:from>
    <xdr:to>
      <xdr:col>55</xdr:col>
      <xdr:colOff>88900</xdr:colOff>
      <xdr:row>70</xdr:row>
      <xdr:rowOff>153089</xdr:rowOff>
    </xdr:to>
    <xdr:cxnSp macro="">
      <xdr:nvCxnSpPr>
        <xdr:cNvPr id="409" name="直線コネクタ 408"/>
        <xdr:cNvCxnSpPr/>
      </xdr:nvCxnSpPr>
      <xdr:spPr>
        <a:xfrm>
          <a:off x="10388600" y="121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140680</xdr:rowOff>
    </xdr:from>
    <xdr:to>
      <xdr:col>55</xdr:col>
      <xdr:colOff>0</xdr:colOff>
      <xdr:row>77</xdr:row>
      <xdr:rowOff>132026</xdr:rowOff>
    </xdr:to>
    <xdr:cxnSp macro="">
      <xdr:nvCxnSpPr>
        <xdr:cNvPr id="410" name="直線コネクタ 409"/>
        <xdr:cNvCxnSpPr/>
      </xdr:nvCxnSpPr>
      <xdr:spPr>
        <a:xfrm flipV="1">
          <a:off x="9639300" y="12827980"/>
          <a:ext cx="838200" cy="50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39764</xdr:rowOff>
    </xdr:from>
    <xdr:ext cx="534377" cy="259045"/>
    <xdr:sp macro="" textlink="">
      <xdr:nvSpPr>
        <xdr:cNvPr id="411" name="普通建設事業費 （ うち新規整備　）平均値テキスト"/>
        <xdr:cNvSpPr txBox="1"/>
      </xdr:nvSpPr>
      <xdr:spPr>
        <a:xfrm>
          <a:off x="10528300" y="13241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61337</xdr:rowOff>
    </xdr:from>
    <xdr:to>
      <xdr:col>55</xdr:col>
      <xdr:colOff>50800</xdr:colOff>
      <xdr:row>77</xdr:row>
      <xdr:rowOff>162937</xdr:rowOff>
    </xdr:to>
    <xdr:sp macro="" textlink="">
      <xdr:nvSpPr>
        <xdr:cNvPr id="412" name="フローチャート: 判断 411"/>
        <xdr:cNvSpPr/>
      </xdr:nvSpPr>
      <xdr:spPr>
        <a:xfrm>
          <a:off x="104267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4564</xdr:rowOff>
    </xdr:from>
    <xdr:to>
      <xdr:col>50</xdr:col>
      <xdr:colOff>114300</xdr:colOff>
      <xdr:row>77</xdr:row>
      <xdr:rowOff>132026</xdr:rowOff>
    </xdr:to>
    <xdr:cxnSp macro="">
      <xdr:nvCxnSpPr>
        <xdr:cNvPr id="413" name="直線コネクタ 412"/>
        <xdr:cNvCxnSpPr/>
      </xdr:nvCxnSpPr>
      <xdr:spPr>
        <a:xfrm>
          <a:off x="8750300" y="13206214"/>
          <a:ext cx="889000" cy="12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22019</xdr:rowOff>
    </xdr:from>
    <xdr:to>
      <xdr:col>50</xdr:col>
      <xdr:colOff>165100</xdr:colOff>
      <xdr:row>77</xdr:row>
      <xdr:rowOff>123619</xdr:rowOff>
    </xdr:to>
    <xdr:sp macro="" textlink="">
      <xdr:nvSpPr>
        <xdr:cNvPr id="414" name="フローチャート: 判断 413"/>
        <xdr:cNvSpPr/>
      </xdr:nvSpPr>
      <xdr:spPr>
        <a:xfrm>
          <a:off x="9588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140146</xdr:rowOff>
    </xdr:from>
    <xdr:ext cx="534377" cy="259045"/>
    <xdr:sp macro="" textlink="">
      <xdr:nvSpPr>
        <xdr:cNvPr id="415" name="テキスト ボックス 414"/>
        <xdr:cNvSpPr txBox="1"/>
      </xdr:nvSpPr>
      <xdr:spPr>
        <a:xfrm>
          <a:off x="9372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116873</xdr:rowOff>
    </xdr:from>
    <xdr:to>
      <xdr:col>45</xdr:col>
      <xdr:colOff>177800</xdr:colOff>
      <xdr:row>77</xdr:row>
      <xdr:rowOff>4564</xdr:rowOff>
    </xdr:to>
    <xdr:cxnSp macro="">
      <xdr:nvCxnSpPr>
        <xdr:cNvPr id="416" name="直線コネクタ 415"/>
        <xdr:cNvCxnSpPr/>
      </xdr:nvCxnSpPr>
      <xdr:spPr>
        <a:xfrm>
          <a:off x="7861300" y="12975623"/>
          <a:ext cx="889000" cy="23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142163</xdr:rowOff>
    </xdr:from>
    <xdr:to>
      <xdr:col>46</xdr:col>
      <xdr:colOff>38100</xdr:colOff>
      <xdr:row>77</xdr:row>
      <xdr:rowOff>72313</xdr:rowOff>
    </xdr:to>
    <xdr:sp macro="" textlink="">
      <xdr:nvSpPr>
        <xdr:cNvPr id="417" name="フローチャート: 判断 416"/>
        <xdr:cNvSpPr/>
      </xdr:nvSpPr>
      <xdr:spPr>
        <a:xfrm>
          <a:off x="8699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63440</xdr:rowOff>
    </xdr:from>
    <xdr:ext cx="534377" cy="259045"/>
    <xdr:sp macro="" textlink="">
      <xdr:nvSpPr>
        <xdr:cNvPr id="418" name="テキスト ボックス 417"/>
        <xdr:cNvSpPr txBox="1"/>
      </xdr:nvSpPr>
      <xdr:spPr>
        <a:xfrm>
          <a:off x="8483111" y="132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79284</xdr:rowOff>
    </xdr:from>
    <xdr:to>
      <xdr:col>41</xdr:col>
      <xdr:colOff>50800</xdr:colOff>
      <xdr:row>75</xdr:row>
      <xdr:rowOff>116873</xdr:rowOff>
    </xdr:to>
    <xdr:cxnSp macro="">
      <xdr:nvCxnSpPr>
        <xdr:cNvPr id="419" name="直線コネクタ 418"/>
        <xdr:cNvCxnSpPr/>
      </xdr:nvCxnSpPr>
      <xdr:spPr>
        <a:xfrm>
          <a:off x="6972300" y="12938034"/>
          <a:ext cx="889000" cy="3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143928</xdr:rowOff>
    </xdr:from>
    <xdr:to>
      <xdr:col>41</xdr:col>
      <xdr:colOff>101600</xdr:colOff>
      <xdr:row>76</xdr:row>
      <xdr:rowOff>74078</xdr:rowOff>
    </xdr:to>
    <xdr:sp macro="" textlink="">
      <xdr:nvSpPr>
        <xdr:cNvPr id="420" name="フローチャート: 判断 419"/>
        <xdr:cNvSpPr/>
      </xdr:nvSpPr>
      <xdr:spPr>
        <a:xfrm>
          <a:off x="7810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65205</xdr:rowOff>
    </xdr:from>
    <xdr:ext cx="534377" cy="259045"/>
    <xdr:sp macro="" textlink="">
      <xdr:nvSpPr>
        <xdr:cNvPr id="421" name="テキスト ボックス 420"/>
        <xdr:cNvSpPr txBox="1"/>
      </xdr:nvSpPr>
      <xdr:spPr>
        <a:xfrm>
          <a:off x="7594111" y="130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114928</xdr:rowOff>
    </xdr:from>
    <xdr:to>
      <xdr:col>36</xdr:col>
      <xdr:colOff>165100</xdr:colOff>
      <xdr:row>76</xdr:row>
      <xdr:rowOff>45078</xdr:rowOff>
    </xdr:to>
    <xdr:sp macro="" textlink="">
      <xdr:nvSpPr>
        <xdr:cNvPr id="422" name="フローチャート: 判断 421"/>
        <xdr:cNvSpPr/>
      </xdr:nvSpPr>
      <xdr:spPr>
        <a:xfrm>
          <a:off x="6921500" y="1297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36205</xdr:rowOff>
    </xdr:from>
    <xdr:ext cx="534377" cy="259045"/>
    <xdr:sp macro="" textlink="">
      <xdr:nvSpPr>
        <xdr:cNvPr id="423" name="テキスト ボックス 422"/>
        <xdr:cNvSpPr txBox="1"/>
      </xdr:nvSpPr>
      <xdr:spPr>
        <a:xfrm>
          <a:off x="6705111" y="1306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89880</xdr:rowOff>
    </xdr:from>
    <xdr:to>
      <xdr:col>55</xdr:col>
      <xdr:colOff>50800</xdr:colOff>
      <xdr:row>75</xdr:row>
      <xdr:rowOff>20030</xdr:rowOff>
    </xdr:to>
    <xdr:sp macro="" textlink="">
      <xdr:nvSpPr>
        <xdr:cNvPr id="429" name="楕円 428"/>
        <xdr:cNvSpPr/>
      </xdr:nvSpPr>
      <xdr:spPr>
        <a:xfrm>
          <a:off x="10426700" y="127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112757</xdr:rowOff>
    </xdr:from>
    <xdr:ext cx="534377" cy="259045"/>
    <xdr:sp macro="" textlink="">
      <xdr:nvSpPr>
        <xdr:cNvPr id="430" name="普通建設事業費 （ うち新規整備　）該当値テキスト"/>
        <xdr:cNvSpPr txBox="1"/>
      </xdr:nvSpPr>
      <xdr:spPr>
        <a:xfrm>
          <a:off x="10528300" y="1262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81226</xdr:rowOff>
    </xdr:from>
    <xdr:to>
      <xdr:col>50</xdr:col>
      <xdr:colOff>165100</xdr:colOff>
      <xdr:row>78</xdr:row>
      <xdr:rowOff>11376</xdr:rowOff>
    </xdr:to>
    <xdr:sp macro="" textlink="">
      <xdr:nvSpPr>
        <xdr:cNvPr id="431" name="楕円 430"/>
        <xdr:cNvSpPr/>
      </xdr:nvSpPr>
      <xdr:spPr>
        <a:xfrm>
          <a:off x="9588500" y="1328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2503</xdr:rowOff>
    </xdr:from>
    <xdr:ext cx="469744" cy="259045"/>
    <xdr:sp macro="" textlink="">
      <xdr:nvSpPr>
        <xdr:cNvPr id="432" name="テキスト ボックス 431"/>
        <xdr:cNvSpPr txBox="1"/>
      </xdr:nvSpPr>
      <xdr:spPr>
        <a:xfrm>
          <a:off x="9404428" y="1337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125214</xdr:rowOff>
    </xdr:from>
    <xdr:to>
      <xdr:col>46</xdr:col>
      <xdr:colOff>38100</xdr:colOff>
      <xdr:row>77</xdr:row>
      <xdr:rowOff>55364</xdr:rowOff>
    </xdr:to>
    <xdr:sp macro="" textlink="">
      <xdr:nvSpPr>
        <xdr:cNvPr id="433" name="楕円 432"/>
        <xdr:cNvSpPr/>
      </xdr:nvSpPr>
      <xdr:spPr>
        <a:xfrm>
          <a:off x="8699500" y="1315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71892</xdr:rowOff>
    </xdr:from>
    <xdr:ext cx="534377" cy="259045"/>
    <xdr:sp macro="" textlink="">
      <xdr:nvSpPr>
        <xdr:cNvPr id="434" name="テキスト ボックス 433"/>
        <xdr:cNvSpPr txBox="1"/>
      </xdr:nvSpPr>
      <xdr:spPr>
        <a:xfrm>
          <a:off x="8483111" y="129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66073</xdr:rowOff>
    </xdr:from>
    <xdr:to>
      <xdr:col>41</xdr:col>
      <xdr:colOff>101600</xdr:colOff>
      <xdr:row>75</xdr:row>
      <xdr:rowOff>167673</xdr:rowOff>
    </xdr:to>
    <xdr:sp macro="" textlink="">
      <xdr:nvSpPr>
        <xdr:cNvPr id="435" name="楕円 434"/>
        <xdr:cNvSpPr/>
      </xdr:nvSpPr>
      <xdr:spPr>
        <a:xfrm>
          <a:off x="7810500" y="1292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12750</xdr:rowOff>
    </xdr:from>
    <xdr:ext cx="534377" cy="259045"/>
    <xdr:sp macro="" textlink="">
      <xdr:nvSpPr>
        <xdr:cNvPr id="436" name="テキスト ボックス 435"/>
        <xdr:cNvSpPr txBox="1"/>
      </xdr:nvSpPr>
      <xdr:spPr>
        <a:xfrm>
          <a:off x="7594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28484</xdr:rowOff>
    </xdr:from>
    <xdr:to>
      <xdr:col>36</xdr:col>
      <xdr:colOff>165100</xdr:colOff>
      <xdr:row>75</xdr:row>
      <xdr:rowOff>130084</xdr:rowOff>
    </xdr:to>
    <xdr:sp macro="" textlink="">
      <xdr:nvSpPr>
        <xdr:cNvPr id="437" name="楕円 436"/>
        <xdr:cNvSpPr/>
      </xdr:nvSpPr>
      <xdr:spPr>
        <a:xfrm>
          <a:off x="6921500" y="1288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146611</xdr:rowOff>
    </xdr:from>
    <xdr:ext cx="534377" cy="259045"/>
    <xdr:sp macro="" textlink="">
      <xdr:nvSpPr>
        <xdr:cNvPr id="438" name="テキスト ボックス 437"/>
        <xdr:cNvSpPr txBox="1"/>
      </xdr:nvSpPr>
      <xdr:spPr>
        <a:xfrm>
          <a:off x="6705111" y="1266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78511</xdr:rowOff>
    </xdr:from>
    <xdr:to>
      <xdr:col>54</xdr:col>
      <xdr:colOff>189865</xdr:colOff>
      <xdr:row>98</xdr:row>
      <xdr:rowOff>75616</xdr:rowOff>
    </xdr:to>
    <xdr:cxnSp macro="">
      <xdr:nvCxnSpPr>
        <xdr:cNvPr id="462" name="直線コネクタ 461"/>
        <xdr:cNvCxnSpPr/>
      </xdr:nvCxnSpPr>
      <xdr:spPr>
        <a:xfrm flipV="1">
          <a:off x="10475595" y="15680461"/>
          <a:ext cx="1270" cy="11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79443</xdr:rowOff>
    </xdr:from>
    <xdr:ext cx="469744" cy="259045"/>
    <xdr:sp macro="" textlink="">
      <xdr:nvSpPr>
        <xdr:cNvPr id="463" name="普通建設事業費 （ うち更新整備　）最小値テキスト"/>
        <xdr:cNvSpPr txBox="1"/>
      </xdr:nvSpPr>
      <xdr:spPr>
        <a:xfrm>
          <a:off x="10528300" y="168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75616</xdr:rowOff>
    </xdr:from>
    <xdr:to>
      <xdr:col>55</xdr:col>
      <xdr:colOff>88900</xdr:colOff>
      <xdr:row>98</xdr:row>
      <xdr:rowOff>75616</xdr:rowOff>
    </xdr:to>
    <xdr:cxnSp macro="">
      <xdr:nvCxnSpPr>
        <xdr:cNvPr id="464" name="直線コネクタ 463"/>
        <xdr:cNvCxnSpPr/>
      </xdr:nvCxnSpPr>
      <xdr:spPr>
        <a:xfrm>
          <a:off x="10388600" y="1687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25188</xdr:rowOff>
    </xdr:from>
    <xdr:ext cx="534377" cy="259045"/>
    <xdr:sp macro="" textlink="">
      <xdr:nvSpPr>
        <xdr:cNvPr id="465" name="普通建設事業費 （ うち更新整備　）最大値テキスト"/>
        <xdr:cNvSpPr txBox="1"/>
      </xdr:nvSpPr>
      <xdr:spPr>
        <a:xfrm>
          <a:off x="10528300" y="154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78511</xdr:rowOff>
    </xdr:from>
    <xdr:to>
      <xdr:col>55</xdr:col>
      <xdr:colOff>88900</xdr:colOff>
      <xdr:row>91</xdr:row>
      <xdr:rowOff>78511</xdr:rowOff>
    </xdr:to>
    <xdr:cxnSp macro="">
      <xdr:nvCxnSpPr>
        <xdr:cNvPr id="466" name="直線コネクタ 465"/>
        <xdr:cNvCxnSpPr/>
      </xdr:nvCxnSpPr>
      <xdr:spPr>
        <a:xfrm>
          <a:off x="10388600" y="1568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163588</xdr:rowOff>
    </xdr:from>
    <xdr:to>
      <xdr:col>55</xdr:col>
      <xdr:colOff>0</xdr:colOff>
      <xdr:row>96</xdr:row>
      <xdr:rowOff>109182</xdr:rowOff>
    </xdr:to>
    <xdr:cxnSp macro="">
      <xdr:nvCxnSpPr>
        <xdr:cNvPr id="467" name="直線コネクタ 466"/>
        <xdr:cNvCxnSpPr/>
      </xdr:nvCxnSpPr>
      <xdr:spPr>
        <a:xfrm flipV="1">
          <a:off x="9639300" y="16451338"/>
          <a:ext cx="838200" cy="11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162958</xdr:rowOff>
    </xdr:from>
    <xdr:ext cx="534377" cy="259045"/>
    <xdr:sp macro="" textlink="">
      <xdr:nvSpPr>
        <xdr:cNvPr id="468" name="普通建設事業費 （ うち更新整備　）平均値テキスト"/>
        <xdr:cNvSpPr txBox="1"/>
      </xdr:nvSpPr>
      <xdr:spPr>
        <a:xfrm>
          <a:off x="10528300" y="16450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69" name="フローチャート: 判断 468"/>
        <xdr:cNvSpPr/>
      </xdr:nvSpPr>
      <xdr:spPr>
        <a:xfrm>
          <a:off x="104267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37688</xdr:rowOff>
    </xdr:from>
    <xdr:to>
      <xdr:col>50</xdr:col>
      <xdr:colOff>114300</xdr:colOff>
      <xdr:row>96</xdr:row>
      <xdr:rowOff>109182</xdr:rowOff>
    </xdr:to>
    <xdr:cxnSp macro="">
      <xdr:nvCxnSpPr>
        <xdr:cNvPr id="470" name="直線コネクタ 469"/>
        <xdr:cNvCxnSpPr/>
      </xdr:nvCxnSpPr>
      <xdr:spPr>
        <a:xfrm>
          <a:off x="8750300" y="16496888"/>
          <a:ext cx="889000" cy="7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32493</xdr:rowOff>
    </xdr:from>
    <xdr:to>
      <xdr:col>50</xdr:col>
      <xdr:colOff>165100</xdr:colOff>
      <xdr:row>96</xdr:row>
      <xdr:rowOff>134093</xdr:rowOff>
    </xdr:to>
    <xdr:sp macro="" textlink="">
      <xdr:nvSpPr>
        <xdr:cNvPr id="471" name="フローチャート: 判断 470"/>
        <xdr:cNvSpPr/>
      </xdr:nvSpPr>
      <xdr:spPr>
        <a:xfrm>
          <a:off x="9588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150620</xdr:rowOff>
    </xdr:from>
    <xdr:ext cx="534377" cy="259045"/>
    <xdr:sp macro="" textlink="">
      <xdr:nvSpPr>
        <xdr:cNvPr id="472" name="テキスト ボックス 471"/>
        <xdr:cNvSpPr txBox="1"/>
      </xdr:nvSpPr>
      <xdr:spPr>
        <a:xfrm>
          <a:off x="9372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37688</xdr:rowOff>
    </xdr:from>
    <xdr:to>
      <xdr:col>45</xdr:col>
      <xdr:colOff>177800</xdr:colOff>
      <xdr:row>98</xdr:row>
      <xdr:rowOff>48183</xdr:rowOff>
    </xdr:to>
    <xdr:cxnSp macro="">
      <xdr:nvCxnSpPr>
        <xdr:cNvPr id="473" name="直線コネクタ 472"/>
        <xdr:cNvCxnSpPr/>
      </xdr:nvCxnSpPr>
      <xdr:spPr>
        <a:xfrm flipV="1">
          <a:off x="7861300" y="16496888"/>
          <a:ext cx="889000" cy="35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69241</xdr:rowOff>
    </xdr:from>
    <xdr:to>
      <xdr:col>46</xdr:col>
      <xdr:colOff>38100</xdr:colOff>
      <xdr:row>96</xdr:row>
      <xdr:rowOff>170841</xdr:rowOff>
    </xdr:to>
    <xdr:sp macro="" textlink="">
      <xdr:nvSpPr>
        <xdr:cNvPr id="474" name="フローチャート: 判断 473"/>
        <xdr:cNvSpPr/>
      </xdr:nvSpPr>
      <xdr:spPr>
        <a:xfrm>
          <a:off x="8699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161968</xdr:rowOff>
    </xdr:from>
    <xdr:ext cx="534377" cy="259045"/>
    <xdr:sp macro="" textlink="">
      <xdr:nvSpPr>
        <xdr:cNvPr id="475" name="テキスト ボックス 474"/>
        <xdr:cNvSpPr txBox="1"/>
      </xdr:nvSpPr>
      <xdr:spPr>
        <a:xfrm>
          <a:off x="8483111" y="166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87961</xdr:rowOff>
    </xdr:from>
    <xdr:to>
      <xdr:col>41</xdr:col>
      <xdr:colOff>50800</xdr:colOff>
      <xdr:row>98</xdr:row>
      <xdr:rowOff>48183</xdr:rowOff>
    </xdr:to>
    <xdr:cxnSp macro="">
      <xdr:nvCxnSpPr>
        <xdr:cNvPr id="476" name="直線コネクタ 475"/>
        <xdr:cNvCxnSpPr/>
      </xdr:nvCxnSpPr>
      <xdr:spPr>
        <a:xfrm>
          <a:off x="6972300" y="16718611"/>
          <a:ext cx="889000" cy="13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76175</xdr:rowOff>
    </xdr:from>
    <xdr:to>
      <xdr:col>41</xdr:col>
      <xdr:colOff>101600</xdr:colOff>
      <xdr:row>97</xdr:row>
      <xdr:rowOff>6325</xdr:rowOff>
    </xdr:to>
    <xdr:sp macro="" textlink="">
      <xdr:nvSpPr>
        <xdr:cNvPr id="477" name="フローチャート: 判断 476"/>
        <xdr:cNvSpPr/>
      </xdr:nvSpPr>
      <xdr:spPr>
        <a:xfrm>
          <a:off x="7810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22852</xdr:rowOff>
    </xdr:from>
    <xdr:ext cx="534377" cy="259045"/>
    <xdr:sp macro="" textlink="">
      <xdr:nvSpPr>
        <xdr:cNvPr id="478" name="テキスト ボックス 477"/>
        <xdr:cNvSpPr txBox="1"/>
      </xdr:nvSpPr>
      <xdr:spPr>
        <a:xfrm>
          <a:off x="7594111" y="163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86995</xdr:rowOff>
    </xdr:from>
    <xdr:to>
      <xdr:col>36</xdr:col>
      <xdr:colOff>165100</xdr:colOff>
      <xdr:row>97</xdr:row>
      <xdr:rowOff>17145</xdr:rowOff>
    </xdr:to>
    <xdr:sp macro="" textlink="">
      <xdr:nvSpPr>
        <xdr:cNvPr id="479" name="フローチャート: 判断 478"/>
        <xdr:cNvSpPr/>
      </xdr:nvSpPr>
      <xdr:spPr>
        <a:xfrm>
          <a:off x="6921500" y="1654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33672</xdr:rowOff>
    </xdr:from>
    <xdr:ext cx="534377" cy="259045"/>
    <xdr:sp macro="" textlink="">
      <xdr:nvSpPr>
        <xdr:cNvPr id="480" name="テキスト ボックス 479"/>
        <xdr:cNvSpPr txBox="1"/>
      </xdr:nvSpPr>
      <xdr:spPr>
        <a:xfrm>
          <a:off x="6705111" y="163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112788</xdr:rowOff>
    </xdr:from>
    <xdr:to>
      <xdr:col>55</xdr:col>
      <xdr:colOff>50800</xdr:colOff>
      <xdr:row>96</xdr:row>
      <xdr:rowOff>42938</xdr:rowOff>
    </xdr:to>
    <xdr:sp macro="" textlink="">
      <xdr:nvSpPr>
        <xdr:cNvPr id="486" name="楕円 485"/>
        <xdr:cNvSpPr/>
      </xdr:nvSpPr>
      <xdr:spPr>
        <a:xfrm>
          <a:off x="10426700" y="1640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135665</xdr:rowOff>
    </xdr:from>
    <xdr:ext cx="534377" cy="259045"/>
    <xdr:sp macro="" textlink="">
      <xdr:nvSpPr>
        <xdr:cNvPr id="487" name="普通建設事業費 （ うち更新整備　）該当値テキスト"/>
        <xdr:cNvSpPr txBox="1"/>
      </xdr:nvSpPr>
      <xdr:spPr>
        <a:xfrm>
          <a:off x="10528300" y="1625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58382</xdr:rowOff>
    </xdr:from>
    <xdr:to>
      <xdr:col>50</xdr:col>
      <xdr:colOff>165100</xdr:colOff>
      <xdr:row>96</xdr:row>
      <xdr:rowOff>159982</xdr:rowOff>
    </xdr:to>
    <xdr:sp macro="" textlink="">
      <xdr:nvSpPr>
        <xdr:cNvPr id="488" name="楕円 487"/>
        <xdr:cNvSpPr/>
      </xdr:nvSpPr>
      <xdr:spPr>
        <a:xfrm>
          <a:off x="9588500" y="1651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151109</xdr:rowOff>
    </xdr:from>
    <xdr:ext cx="534377" cy="259045"/>
    <xdr:sp macro="" textlink="">
      <xdr:nvSpPr>
        <xdr:cNvPr id="489" name="テキスト ボックス 488"/>
        <xdr:cNvSpPr txBox="1"/>
      </xdr:nvSpPr>
      <xdr:spPr>
        <a:xfrm>
          <a:off x="9372111" y="1661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158338</xdr:rowOff>
    </xdr:from>
    <xdr:to>
      <xdr:col>46</xdr:col>
      <xdr:colOff>38100</xdr:colOff>
      <xdr:row>96</xdr:row>
      <xdr:rowOff>88488</xdr:rowOff>
    </xdr:to>
    <xdr:sp macro="" textlink="">
      <xdr:nvSpPr>
        <xdr:cNvPr id="490" name="楕円 489"/>
        <xdr:cNvSpPr/>
      </xdr:nvSpPr>
      <xdr:spPr>
        <a:xfrm>
          <a:off x="8699500" y="164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105015</xdr:rowOff>
    </xdr:from>
    <xdr:ext cx="534377" cy="259045"/>
    <xdr:sp macro="" textlink="">
      <xdr:nvSpPr>
        <xdr:cNvPr id="491" name="テキスト ボックス 490"/>
        <xdr:cNvSpPr txBox="1"/>
      </xdr:nvSpPr>
      <xdr:spPr>
        <a:xfrm>
          <a:off x="8483111" y="1622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168833</xdr:rowOff>
    </xdr:from>
    <xdr:to>
      <xdr:col>41</xdr:col>
      <xdr:colOff>101600</xdr:colOff>
      <xdr:row>98</xdr:row>
      <xdr:rowOff>98983</xdr:rowOff>
    </xdr:to>
    <xdr:sp macro="" textlink="">
      <xdr:nvSpPr>
        <xdr:cNvPr id="492" name="楕円 491"/>
        <xdr:cNvSpPr/>
      </xdr:nvSpPr>
      <xdr:spPr>
        <a:xfrm>
          <a:off x="7810500" y="1679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90110</xdr:rowOff>
    </xdr:from>
    <xdr:ext cx="469744" cy="259045"/>
    <xdr:sp macro="" textlink="">
      <xdr:nvSpPr>
        <xdr:cNvPr id="493" name="テキスト ボックス 492"/>
        <xdr:cNvSpPr txBox="1"/>
      </xdr:nvSpPr>
      <xdr:spPr>
        <a:xfrm>
          <a:off x="7626428" y="1689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37161</xdr:rowOff>
    </xdr:from>
    <xdr:to>
      <xdr:col>36</xdr:col>
      <xdr:colOff>165100</xdr:colOff>
      <xdr:row>97</xdr:row>
      <xdr:rowOff>138761</xdr:rowOff>
    </xdr:to>
    <xdr:sp macro="" textlink="">
      <xdr:nvSpPr>
        <xdr:cNvPr id="494" name="楕円 493"/>
        <xdr:cNvSpPr/>
      </xdr:nvSpPr>
      <xdr:spPr>
        <a:xfrm>
          <a:off x="6921500" y="1666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129888</xdr:rowOff>
    </xdr:from>
    <xdr:ext cx="534377" cy="259045"/>
    <xdr:sp macro="" textlink="">
      <xdr:nvSpPr>
        <xdr:cNvPr id="495" name="テキスト ボックス 494"/>
        <xdr:cNvSpPr txBox="1"/>
      </xdr:nvSpPr>
      <xdr:spPr>
        <a:xfrm>
          <a:off x="6705111" y="1676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99809</xdr:rowOff>
    </xdr:from>
    <xdr:to>
      <xdr:col>85</xdr:col>
      <xdr:colOff>126364</xdr:colOff>
      <xdr:row>39</xdr:row>
      <xdr:rowOff>44450</xdr:rowOff>
    </xdr:to>
    <xdr:cxnSp macro="">
      <xdr:nvCxnSpPr>
        <xdr:cNvPr id="519" name="直線コネクタ 518"/>
        <xdr:cNvCxnSpPr/>
      </xdr:nvCxnSpPr>
      <xdr:spPr>
        <a:xfrm flipV="1">
          <a:off x="16317595" y="5414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46486</xdr:rowOff>
    </xdr:from>
    <xdr:ext cx="534377" cy="259045"/>
    <xdr:sp macro="" textlink="">
      <xdr:nvSpPr>
        <xdr:cNvPr id="522" name="災害復旧事業費最大値テキスト"/>
        <xdr:cNvSpPr txBox="1"/>
      </xdr:nvSpPr>
      <xdr:spPr>
        <a:xfrm>
          <a:off x="16370300" y="51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99809</xdr:rowOff>
    </xdr:from>
    <xdr:to>
      <xdr:col>86</xdr:col>
      <xdr:colOff>25400</xdr:colOff>
      <xdr:row>31</xdr:row>
      <xdr:rowOff>99809</xdr:rowOff>
    </xdr:to>
    <xdr:cxnSp macro="">
      <xdr:nvCxnSpPr>
        <xdr:cNvPr id="523" name="直線コネクタ 522"/>
        <xdr:cNvCxnSpPr/>
      </xdr:nvCxnSpPr>
      <xdr:spPr>
        <a:xfrm>
          <a:off x="16230600" y="541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15570</xdr:rowOff>
    </xdr:from>
    <xdr:to>
      <xdr:col>85</xdr:col>
      <xdr:colOff>127000</xdr:colOff>
      <xdr:row>39</xdr:row>
      <xdr:rowOff>36564</xdr:rowOff>
    </xdr:to>
    <xdr:cxnSp macro="">
      <xdr:nvCxnSpPr>
        <xdr:cNvPr id="524" name="直線コネクタ 523"/>
        <xdr:cNvCxnSpPr/>
      </xdr:nvCxnSpPr>
      <xdr:spPr>
        <a:xfrm flipV="1">
          <a:off x="15481300" y="6702120"/>
          <a:ext cx="838200" cy="2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106291</xdr:rowOff>
    </xdr:from>
    <xdr:ext cx="469744" cy="259045"/>
    <xdr:sp macro="" textlink="">
      <xdr:nvSpPr>
        <xdr:cNvPr id="525" name="災害復旧事業費平均値テキスト"/>
        <xdr:cNvSpPr txBox="1"/>
      </xdr:nvSpPr>
      <xdr:spPr>
        <a:xfrm>
          <a:off x="16370300" y="644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83414</xdr:rowOff>
    </xdr:from>
    <xdr:to>
      <xdr:col>85</xdr:col>
      <xdr:colOff>177800</xdr:colOff>
      <xdr:row>39</xdr:row>
      <xdr:rowOff>13564</xdr:rowOff>
    </xdr:to>
    <xdr:sp macro="" textlink="">
      <xdr:nvSpPr>
        <xdr:cNvPr id="526" name="フローチャート: 判断 525"/>
        <xdr:cNvSpPr/>
      </xdr:nvSpPr>
      <xdr:spPr>
        <a:xfrm>
          <a:off x="162687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36564</xdr:rowOff>
    </xdr:from>
    <xdr:to>
      <xdr:col>81</xdr:col>
      <xdr:colOff>50800</xdr:colOff>
      <xdr:row>39</xdr:row>
      <xdr:rowOff>41211</xdr:rowOff>
    </xdr:to>
    <xdr:cxnSp macro="">
      <xdr:nvCxnSpPr>
        <xdr:cNvPr id="527" name="直線コネクタ 526"/>
        <xdr:cNvCxnSpPr/>
      </xdr:nvCxnSpPr>
      <xdr:spPr>
        <a:xfrm flipV="1">
          <a:off x="14592300" y="6723114"/>
          <a:ext cx="889000" cy="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112560</xdr:rowOff>
    </xdr:from>
    <xdr:to>
      <xdr:col>81</xdr:col>
      <xdr:colOff>101600</xdr:colOff>
      <xdr:row>39</xdr:row>
      <xdr:rowOff>42710</xdr:rowOff>
    </xdr:to>
    <xdr:sp macro="" textlink="">
      <xdr:nvSpPr>
        <xdr:cNvPr id="528" name="フローチャート: 判断 527"/>
        <xdr:cNvSpPr/>
      </xdr:nvSpPr>
      <xdr:spPr>
        <a:xfrm>
          <a:off x="15430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59237</xdr:rowOff>
    </xdr:from>
    <xdr:ext cx="469744" cy="259045"/>
    <xdr:sp macro="" textlink="">
      <xdr:nvSpPr>
        <xdr:cNvPr id="529" name="テキスト ボックス 528"/>
        <xdr:cNvSpPr txBox="1"/>
      </xdr:nvSpPr>
      <xdr:spPr>
        <a:xfrm>
          <a:off x="15246428"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41211</xdr:rowOff>
    </xdr:from>
    <xdr:to>
      <xdr:col>76</xdr:col>
      <xdr:colOff>114300</xdr:colOff>
      <xdr:row>39</xdr:row>
      <xdr:rowOff>44031</xdr:rowOff>
    </xdr:to>
    <xdr:cxnSp macro="">
      <xdr:nvCxnSpPr>
        <xdr:cNvPr id="530" name="直線コネクタ 529"/>
        <xdr:cNvCxnSpPr/>
      </xdr:nvCxnSpPr>
      <xdr:spPr>
        <a:xfrm flipV="1">
          <a:off x="13703300" y="6727761"/>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113017</xdr:rowOff>
    </xdr:from>
    <xdr:to>
      <xdr:col>76</xdr:col>
      <xdr:colOff>165100</xdr:colOff>
      <xdr:row>39</xdr:row>
      <xdr:rowOff>43167</xdr:rowOff>
    </xdr:to>
    <xdr:sp macro="" textlink="">
      <xdr:nvSpPr>
        <xdr:cNvPr id="531" name="フローチャート: 判断 530"/>
        <xdr:cNvSpPr/>
      </xdr:nvSpPr>
      <xdr:spPr>
        <a:xfrm>
          <a:off x="14541500" y="662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59694</xdr:rowOff>
    </xdr:from>
    <xdr:ext cx="469744" cy="259045"/>
    <xdr:sp macro="" textlink="">
      <xdr:nvSpPr>
        <xdr:cNvPr id="532" name="テキスト ボックス 531"/>
        <xdr:cNvSpPr txBox="1"/>
      </xdr:nvSpPr>
      <xdr:spPr>
        <a:xfrm>
          <a:off x="14357428" y="64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39612</xdr:rowOff>
    </xdr:from>
    <xdr:to>
      <xdr:col>71</xdr:col>
      <xdr:colOff>177800</xdr:colOff>
      <xdr:row>39</xdr:row>
      <xdr:rowOff>44031</xdr:rowOff>
    </xdr:to>
    <xdr:cxnSp macro="">
      <xdr:nvCxnSpPr>
        <xdr:cNvPr id="533" name="直線コネクタ 532"/>
        <xdr:cNvCxnSpPr/>
      </xdr:nvCxnSpPr>
      <xdr:spPr>
        <a:xfrm>
          <a:off x="12814300" y="6726162"/>
          <a:ext cx="8890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125933</xdr:rowOff>
    </xdr:from>
    <xdr:to>
      <xdr:col>72</xdr:col>
      <xdr:colOff>38100</xdr:colOff>
      <xdr:row>39</xdr:row>
      <xdr:rowOff>56083</xdr:rowOff>
    </xdr:to>
    <xdr:sp macro="" textlink="">
      <xdr:nvSpPr>
        <xdr:cNvPr id="534" name="フローチャート: 判断 533"/>
        <xdr:cNvSpPr/>
      </xdr:nvSpPr>
      <xdr:spPr>
        <a:xfrm>
          <a:off x="136525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72610</xdr:rowOff>
    </xdr:from>
    <xdr:ext cx="469744" cy="259045"/>
    <xdr:sp macro="" textlink="">
      <xdr:nvSpPr>
        <xdr:cNvPr id="535" name="テキスト ボックス 534"/>
        <xdr:cNvSpPr txBox="1"/>
      </xdr:nvSpPr>
      <xdr:spPr>
        <a:xfrm>
          <a:off x="13468428" y="641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128333</xdr:rowOff>
    </xdr:from>
    <xdr:to>
      <xdr:col>67</xdr:col>
      <xdr:colOff>101600</xdr:colOff>
      <xdr:row>39</xdr:row>
      <xdr:rowOff>58483</xdr:rowOff>
    </xdr:to>
    <xdr:sp macro="" textlink="">
      <xdr:nvSpPr>
        <xdr:cNvPr id="536" name="フローチャート: 判断 535"/>
        <xdr:cNvSpPr/>
      </xdr:nvSpPr>
      <xdr:spPr>
        <a:xfrm>
          <a:off x="12763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75011</xdr:rowOff>
    </xdr:from>
    <xdr:ext cx="378565" cy="259045"/>
    <xdr:sp macro="" textlink="">
      <xdr:nvSpPr>
        <xdr:cNvPr id="537" name="テキスト ボックス 536"/>
        <xdr:cNvSpPr txBox="1"/>
      </xdr:nvSpPr>
      <xdr:spPr>
        <a:xfrm>
          <a:off x="12625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136220</xdr:rowOff>
    </xdr:from>
    <xdr:to>
      <xdr:col>85</xdr:col>
      <xdr:colOff>177800</xdr:colOff>
      <xdr:row>39</xdr:row>
      <xdr:rowOff>66370</xdr:rowOff>
    </xdr:to>
    <xdr:sp macro="" textlink="">
      <xdr:nvSpPr>
        <xdr:cNvPr id="543" name="楕円 542"/>
        <xdr:cNvSpPr/>
      </xdr:nvSpPr>
      <xdr:spPr>
        <a:xfrm>
          <a:off x="16268700" y="66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61840</xdr:rowOff>
    </xdr:from>
    <xdr:ext cx="378565" cy="259045"/>
    <xdr:sp macro="" textlink="">
      <xdr:nvSpPr>
        <xdr:cNvPr id="544" name="災害復旧事業費該当値テキスト"/>
        <xdr:cNvSpPr txBox="1"/>
      </xdr:nvSpPr>
      <xdr:spPr>
        <a:xfrm>
          <a:off x="16370300" y="6576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157214</xdr:rowOff>
    </xdr:from>
    <xdr:to>
      <xdr:col>81</xdr:col>
      <xdr:colOff>101600</xdr:colOff>
      <xdr:row>39</xdr:row>
      <xdr:rowOff>87364</xdr:rowOff>
    </xdr:to>
    <xdr:sp macro="" textlink="">
      <xdr:nvSpPr>
        <xdr:cNvPr id="545" name="楕円 544"/>
        <xdr:cNvSpPr/>
      </xdr:nvSpPr>
      <xdr:spPr>
        <a:xfrm>
          <a:off x="15430500" y="667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78491</xdr:rowOff>
    </xdr:from>
    <xdr:ext cx="378565" cy="259045"/>
    <xdr:sp macro="" textlink="">
      <xdr:nvSpPr>
        <xdr:cNvPr id="546" name="テキスト ボックス 545"/>
        <xdr:cNvSpPr txBox="1"/>
      </xdr:nvSpPr>
      <xdr:spPr>
        <a:xfrm>
          <a:off x="15292017" y="676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161861</xdr:rowOff>
    </xdr:from>
    <xdr:to>
      <xdr:col>76</xdr:col>
      <xdr:colOff>165100</xdr:colOff>
      <xdr:row>39</xdr:row>
      <xdr:rowOff>92011</xdr:rowOff>
    </xdr:to>
    <xdr:sp macro="" textlink="">
      <xdr:nvSpPr>
        <xdr:cNvPr id="547" name="楕円 546"/>
        <xdr:cNvSpPr/>
      </xdr:nvSpPr>
      <xdr:spPr>
        <a:xfrm>
          <a:off x="14541500" y="66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83138</xdr:rowOff>
    </xdr:from>
    <xdr:ext cx="313932" cy="259045"/>
    <xdr:sp macro="" textlink="">
      <xdr:nvSpPr>
        <xdr:cNvPr id="548" name="テキスト ボックス 547"/>
        <xdr:cNvSpPr txBox="1"/>
      </xdr:nvSpPr>
      <xdr:spPr>
        <a:xfrm>
          <a:off x="14435333" y="6769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164681</xdr:rowOff>
    </xdr:from>
    <xdr:to>
      <xdr:col>72</xdr:col>
      <xdr:colOff>38100</xdr:colOff>
      <xdr:row>39</xdr:row>
      <xdr:rowOff>94831</xdr:rowOff>
    </xdr:to>
    <xdr:sp macro="" textlink="">
      <xdr:nvSpPr>
        <xdr:cNvPr id="549" name="楕円 548"/>
        <xdr:cNvSpPr/>
      </xdr:nvSpPr>
      <xdr:spPr>
        <a:xfrm>
          <a:off x="13652500" y="667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85958</xdr:rowOff>
    </xdr:from>
    <xdr:ext cx="313932" cy="259045"/>
    <xdr:sp macro="" textlink="">
      <xdr:nvSpPr>
        <xdr:cNvPr id="550" name="テキスト ボックス 549"/>
        <xdr:cNvSpPr txBox="1"/>
      </xdr:nvSpPr>
      <xdr:spPr>
        <a:xfrm>
          <a:off x="13546333" y="6772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160262</xdr:rowOff>
    </xdr:from>
    <xdr:to>
      <xdr:col>67</xdr:col>
      <xdr:colOff>101600</xdr:colOff>
      <xdr:row>39</xdr:row>
      <xdr:rowOff>90412</xdr:rowOff>
    </xdr:to>
    <xdr:sp macro="" textlink="">
      <xdr:nvSpPr>
        <xdr:cNvPr id="551" name="楕円 550"/>
        <xdr:cNvSpPr/>
      </xdr:nvSpPr>
      <xdr:spPr>
        <a:xfrm>
          <a:off x="12763500" y="667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81539</xdr:rowOff>
    </xdr:from>
    <xdr:ext cx="378565" cy="259045"/>
    <xdr:sp macro="" textlink="">
      <xdr:nvSpPr>
        <xdr:cNvPr id="552" name="テキスト ボックス 551"/>
        <xdr:cNvSpPr txBox="1"/>
      </xdr:nvSpPr>
      <xdr:spPr>
        <a:xfrm>
          <a:off x="12625017" y="676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4" name="テキスト ボックス 613"/>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117206</xdr:rowOff>
    </xdr:from>
    <xdr:to>
      <xdr:col>85</xdr:col>
      <xdr:colOff>126364</xdr:colOff>
      <xdr:row>79</xdr:row>
      <xdr:rowOff>62640</xdr:rowOff>
    </xdr:to>
    <xdr:cxnSp macro="">
      <xdr:nvCxnSpPr>
        <xdr:cNvPr id="624" name="直線コネクタ 623"/>
        <xdr:cNvCxnSpPr/>
      </xdr:nvCxnSpPr>
      <xdr:spPr>
        <a:xfrm flipV="1">
          <a:off x="16317595" y="12461606"/>
          <a:ext cx="1269" cy="114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66467</xdr:rowOff>
    </xdr:from>
    <xdr:ext cx="534377" cy="259045"/>
    <xdr:sp macro="" textlink="">
      <xdr:nvSpPr>
        <xdr:cNvPr id="625" name="公債費最小値テキスト"/>
        <xdr:cNvSpPr txBox="1"/>
      </xdr:nvSpPr>
      <xdr:spPr>
        <a:xfrm>
          <a:off x="16370300" y="1361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62640</xdr:rowOff>
    </xdr:from>
    <xdr:to>
      <xdr:col>86</xdr:col>
      <xdr:colOff>25400</xdr:colOff>
      <xdr:row>79</xdr:row>
      <xdr:rowOff>62640</xdr:rowOff>
    </xdr:to>
    <xdr:cxnSp macro="">
      <xdr:nvCxnSpPr>
        <xdr:cNvPr id="626" name="直線コネクタ 625"/>
        <xdr:cNvCxnSpPr/>
      </xdr:nvCxnSpPr>
      <xdr:spPr>
        <a:xfrm>
          <a:off x="16230600" y="13607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63883</xdr:rowOff>
    </xdr:from>
    <xdr:ext cx="534377" cy="259045"/>
    <xdr:sp macro="" textlink="">
      <xdr:nvSpPr>
        <xdr:cNvPr id="627" name="公債費最大値テキスト"/>
        <xdr:cNvSpPr txBox="1"/>
      </xdr:nvSpPr>
      <xdr:spPr>
        <a:xfrm>
          <a:off x="16370300" y="1223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117206</xdr:rowOff>
    </xdr:from>
    <xdr:to>
      <xdr:col>86</xdr:col>
      <xdr:colOff>25400</xdr:colOff>
      <xdr:row>72</xdr:row>
      <xdr:rowOff>117206</xdr:rowOff>
    </xdr:to>
    <xdr:cxnSp macro="">
      <xdr:nvCxnSpPr>
        <xdr:cNvPr id="628" name="直線コネクタ 627"/>
        <xdr:cNvCxnSpPr/>
      </xdr:nvCxnSpPr>
      <xdr:spPr>
        <a:xfrm>
          <a:off x="16230600" y="1246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152113</xdr:rowOff>
    </xdr:from>
    <xdr:to>
      <xdr:col>85</xdr:col>
      <xdr:colOff>127000</xdr:colOff>
      <xdr:row>74</xdr:row>
      <xdr:rowOff>168824</xdr:rowOff>
    </xdr:to>
    <xdr:cxnSp macro="">
      <xdr:nvCxnSpPr>
        <xdr:cNvPr id="629" name="直線コネクタ 628"/>
        <xdr:cNvCxnSpPr/>
      </xdr:nvCxnSpPr>
      <xdr:spPr>
        <a:xfrm>
          <a:off x="15481300" y="12667963"/>
          <a:ext cx="838200" cy="18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170128</xdr:rowOff>
    </xdr:from>
    <xdr:ext cx="534377" cy="259045"/>
    <xdr:sp macro="" textlink="">
      <xdr:nvSpPr>
        <xdr:cNvPr id="630" name="公債費平均値テキスト"/>
        <xdr:cNvSpPr txBox="1"/>
      </xdr:nvSpPr>
      <xdr:spPr>
        <a:xfrm>
          <a:off x="16370300" y="130288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20251</xdr:rowOff>
    </xdr:from>
    <xdr:to>
      <xdr:col>85</xdr:col>
      <xdr:colOff>177800</xdr:colOff>
      <xdr:row>76</xdr:row>
      <xdr:rowOff>121851</xdr:rowOff>
    </xdr:to>
    <xdr:sp macro="" textlink="">
      <xdr:nvSpPr>
        <xdr:cNvPr id="631" name="フローチャート: 判断 630"/>
        <xdr:cNvSpPr/>
      </xdr:nvSpPr>
      <xdr:spPr>
        <a:xfrm>
          <a:off x="16268700" y="1305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111330</xdr:rowOff>
    </xdr:from>
    <xdr:to>
      <xdr:col>81</xdr:col>
      <xdr:colOff>50800</xdr:colOff>
      <xdr:row>73</xdr:row>
      <xdr:rowOff>152113</xdr:rowOff>
    </xdr:to>
    <xdr:cxnSp macro="">
      <xdr:nvCxnSpPr>
        <xdr:cNvPr id="632" name="直線コネクタ 631"/>
        <xdr:cNvCxnSpPr/>
      </xdr:nvCxnSpPr>
      <xdr:spPr>
        <a:xfrm>
          <a:off x="14592300" y="12627180"/>
          <a:ext cx="889000" cy="4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19314</xdr:rowOff>
    </xdr:from>
    <xdr:to>
      <xdr:col>81</xdr:col>
      <xdr:colOff>101600</xdr:colOff>
      <xdr:row>76</xdr:row>
      <xdr:rowOff>120914</xdr:rowOff>
    </xdr:to>
    <xdr:sp macro="" textlink="">
      <xdr:nvSpPr>
        <xdr:cNvPr id="633" name="フローチャート: 判断 632"/>
        <xdr:cNvSpPr/>
      </xdr:nvSpPr>
      <xdr:spPr>
        <a:xfrm>
          <a:off x="15430500" y="1304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112041</xdr:rowOff>
    </xdr:from>
    <xdr:ext cx="534377" cy="259045"/>
    <xdr:sp macro="" textlink="">
      <xdr:nvSpPr>
        <xdr:cNvPr id="634" name="テキスト ボックス 633"/>
        <xdr:cNvSpPr txBox="1"/>
      </xdr:nvSpPr>
      <xdr:spPr>
        <a:xfrm>
          <a:off x="15214111" y="131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111330</xdr:rowOff>
    </xdr:from>
    <xdr:to>
      <xdr:col>76</xdr:col>
      <xdr:colOff>114300</xdr:colOff>
      <xdr:row>73</xdr:row>
      <xdr:rowOff>111948</xdr:rowOff>
    </xdr:to>
    <xdr:cxnSp macro="">
      <xdr:nvCxnSpPr>
        <xdr:cNvPr id="635" name="直線コネクタ 634"/>
        <xdr:cNvCxnSpPr/>
      </xdr:nvCxnSpPr>
      <xdr:spPr>
        <a:xfrm flipV="1">
          <a:off x="13703300" y="12627180"/>
          <a:ext cx="889000" cy="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10719</xdr:rowOff>
    </xdr:from>
    <xdr:to>
      <xdr:col>76</xdr:col>
      <xdr:colOff>165100</xdr:colOff>
      <xdr:row>76</xdr:row>
      <xdr:rowOff>112319</xdr:rowOff>
    </xdr:to>
    <xdr:sp macro="" textlink="">
      <xdr:nvSpPr>
        <xdr:cNvPr id="636" name="フローチャート: 判断 635"/>
        <xdr:cNvSpPr/>
      </xdr:nvSpPr>
      <xdr:spPr>
        <a:xfrm>
          <a:off x="14541500" y="1304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103446</xdr:rowOff>
    </xdr:from>
    <xdr:ext cx="534377" cy="259045"/>
    <xdr:sp macro="" textlink="">
      <xdr:nvSpPr>
        <xdr:cNvPr id="637" name="テキスト ボックス 636"/>
        <xdr:cNvSpPr txBox="1"/>
      </xdr:nvSpPr>
      <xdr:spPr>
        <a:xfrm>
          <a:off x="14325111" y="1313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111125</xdr:rowOff>
    </xdr:from>
    <xdr:to>
      <xdr:col>71</xdr:col>
      <xdr:colOff>177800</xdr:colOff>
      <xdr:row>73</xdr:row>
      <xdr:rowOff>111948</xdr:rowOff>
    </xdr:to>
    <xdr:cxnSp macro="">
      <xdr:nvCxnSpPr>
        <xdr:cNvPr id="638" name="直線コネクタ 637"/>
        <xdr:cNvCxnSpPr/>
      </xdr:nvCxnSpPr>
      <xdr:spPr>
        <a:xfrm>
          <a:off x="12814300" y="12455525"/>
          <a:ext cx="889000" cy="17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6810</xdr:rowOff>
    </xdr:from>
    <xdr:to>
      <xdr:col>72</xdr:col>
      <xdr:colOff>38100</xdr:colOff>
      <xdr:row>76</xdr:row>
      <xdr:rowOff>108410</xdr:rowOff>
    </xdr:to>
    <xdr:sp macro="" textlink="">
      <xdr:nvSpPr>
        <xdr:cNvPr id="639" name="フローチャート: 判断 638"/>
        <xdr:cNvSpPr/>
      </xdr:nvSpPr>
      <xdr:spPr>
        <a:xfrm>
          <a:off x="13652500" y="1303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99537</xdr:rowOff>
    </xdr:from>
    <xdr:ext cx="534377" cy="259045"/>
    <xdr:sp macro="" textlink="">
      <xdr:nvSpPr>
        <xdr:cNvPr id="640" name="テキスト ボックス 639"/>
        <xdr:cNvSpPr txBox="1"/>
      </xdr:nvSpPr>
      <xdr:spPr>
        <a:xfrm>
          <a:off x="13436111" y="1312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127716</xdr:rowOff>
    </xdr:from>
    <xdr:to>
      <xdr:col>67</xdr:col>
      <xdr:colOff>101600</xdr:colOff>
      <xdr:row>76</xdr:row>
      <xdr:rowOff>57866</xdr:rowOff>
    </xdr:to>
    <xdr:sp macro="" textlink="">
      <xdr:nvSpPr>
        <xdr:cNvPr id="641" name="フローチャート: 判断 640"/>
        <xdr:cNvSpPr/>
      </xdr:nvSpPr>
      <xdr:spPr>
        <a:xfrm>
          <a:off x="12763500" y="1298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48993</xdr:rowOff>
    </xdr:from>
    <xdr:ext cx="534377" cy="259045"/>
    <xdr:sp macro="" textlink="">
      <xdr:nvSpPr>
        <xdr:cNvPr id="642" name="テキスト ボックス 641"/>
        <xdr:cNvSpPr txBox="1"/>
      </xdr:nvSpPr>
      <xdr:spPr>
        <a:xfrm>
          <a:off x="12547111" y="130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118024</xdr:rowOff>
    </xdr:from>
    <xdr:to>
      <xdr:col>85</xdr:col>
      <xdr:colOff>177800</xdr:colOff>
      <xdr:row>75</xdr:row>
      <xdr:rowOff>48174</xdr:rowOff>
    </xdr:to>
    <xdr:sp macro="" textlink="">
      <xdr:nvSpPr>
        <xdr:cNvPr id="648" name="楕円 647"/>
        <xdr:cNvSpPr/>
      </xdr:nvSpPr>
      <xdr:spPr>
        <a:xfrm>
          <a:off x="16268700" y="1280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140901</xdr:rowOff>
    </xdr:from>
    <xdr:ext cx="534377" cy="259045"/>
    <xdr:sp macro="" textlink="">
      <xdr:nvSpPr>
        <xdr:cNvPr id="649" name="公債費該当値テキスト"/>
        <xdr:cNvSpPr txBox="1"/>
      </xdr:nvSpPr>
      <xdr:spPr>
        <a:xfrm>
          <a:off x="16370300" y="1265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101313</xdr:rowOff>
    </xdr:from>
    <xdr:to>
      <xdr:col>81</xdr:col>
      <xdr:colOff>101600</xdr:colOff>
      <xdr:row>74</xdr:row>
      <xdr:rowOff>31463</xdr:rowOff>
    </xdr:to>
    <xdr:sp macro="" textlink="">
      <xdr:nvSpPr>
        <xdr:cNvPr id="650" name="楕円 649"/>
        <xdr:cNvSpPr/>
      </xdr:nvSpPr>
      <xdr:spPr>
        <a:xfrm>
          <a:off x="15430500" y="1261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47990</xdr:rowOff>
    </xdr:from>
    <xdr:ext cx="534377" cy="259045"/>
    <xdr:sp macro="" textlink="">
      <xdr:nvSpPr>
        <xdr:cNvPr id="651" name="テキスト ボックス 650"/>
        <xdr:cNvSpPr txBox="1"/>
      </xdr:nvSpPr>
      <xdr:spPr>
        <a:xfrm>
          <a:off x="15214111" y="1239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60530</xdr:rowOff>
    </xdr:from>
    <xdr:to>
      <xdr:col>76</xdr:col>
      <xdr:colOff>165100</xdr:colOff>
      <xdr:row>73</xdr:row>
      <xdr:rowOff>162130</xdr:rowOff>
    </xdr:to>
    <xdr:sp macro="" textlink="">
      <xdr:nvSpPr>
        <xdr:cNvPr id="652" name="楕円 651"/>
        <xdr:cNvSpPr/>
      </xdr:nvSpPr>
      <xdr:spPr>
        <a:xfrm>
          <a:off x="14541500" y="1257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7207</xdr:rowOff>
    </xdr:from>
    <xdr:ext cx="534377" cy="259045"/>
    <xdr:sp macro="" textlink="">
      <xdr:nvSpPr>
        <xdr:cNvPr id="653" name="テキスト ボックス 652"/>
        <xdr:cNvSpPr txBox="1"/>
      </xdr:nvSpPr>
      <xdr:spPr>
        <a:xfrm>
          <a:off x="14325111" y="1235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61148</xdr:rowOff>
    </xdr:from>
    <xdr:to>
      <xdr:col>72</xdr:col>
      <xdr:colOff>38100</xdr:colOff>
      <xdr:row>73</xdr:row>
      <xdr:rowOff>162748</xdr:rowOff>
    </xdr:to>
    <xdr:sp macro="" textlink="">
      <xdr:nvSpPr>
        <xdr:cNvPr id="654" name="楕円 653"/>
        <xdr:cNvSpPr/>
      </xdr:nvSpPr>
      <xdr:spPr>
        <a:xfrm>
          <a:off x="13652500" y="1257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7825</xdr:rowOff>
    </xdr:from>
    <xdr:ext cx="534377" cy="259045"/>
    <xdr:sp macro="" textlink="">
      <xdr:nvSpPr>
        <xdr:cNvPr id="655" name="テキスト ボックス 654"/>
        <xdr:cNvSpPr txBox="1"/>
      </xdr:nvSpPr>
      <xdr:spPr>
        <a:xfrm>
          <a:off x="13436111" y="1235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60325</xdr:rowOff>
    </xdr:from>
    <xdr:to>
      <xdr:col>67</xdr:col>
      <xdr:colOff>101600</xdr:colOff>
      <xdr:row>72</xdr:row>
      <xdr:rowOff>161925</xdr:rowOff>
    </xdr:to>
    <xdr:sp macro="" textlink="">
      <xdr:nvSpPr>
        <xdr:cNvPr id="656" name="楕円 655"/>
        <xdr:cNvSpPr/>
      </xdr:nvSpPr>
      <xdr:spPr>
        <a:xfrm>
          <a:off x="12763500" y="1240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7002</xdr:rowOff>
    </xdr:from>
    <xdr:ext cx="534377" cy="259045"/>
    <xdr:sp macro="" textlink="">
      <xdr:nvSpPr>
        <xdr:cNvPr id="657" name="テキスト ボックス 656"/>
        <xdr:cNvSpPr txBox="1"/>
      </xdr:nvSpPr>
      <xdr:spPr>
        <a:xfrm>
          <a:off x="12547111" y="1217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159817</xdr:rowOff>
    </xdr:from>
    <xdr:to>
      <xdr:col>85</xdr:col>
      <xdr:colOff>126364</xdr:colOff>
      <xdr:row>98</xdr:row>
      <xdr:rowOff>120817</xdr:rowOff>
    </xdr:to>
    <xdr:cxnSp macro="">
      <xdr:nvCxnSpPr>
        <xdr:cNvPr id="679" name="直線コネクタ 678"/>
        <xdr:cNvCxnSpPr/>
      </xdr:nvCxnSpPr>
      <xdr:spPr>
        <a:xfrm flipV="1">
          <a:off x="16317595" y="15590317"/>
          <a:ext cx="1269" cy="1332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124644</xdr:rowOff>
    </xdr:from>
    <xdr:ext cx="378565" cy="259045"/>
    <xdr:sp macro="" textlink="">
      <xdr:nvSpPr>
        <xdr:cNvPr id="680" name="積立金最小値テキスト"/>
        <xdr:cNvSpPr txBox="1"/>
      </xdr:nvSpPr>
      <xdr:spPr>
        <a:xfrm>
          <a:off x="16370300" y="16926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120817</xdr:rowOff>
    </xdr:from>
    <xdr:to>
      <xdr:col>86</xdr:col>
      <xdr:colOff>25400</xdr:colOff>
      <xdr:row>98</xdr:row>
      <xdr:rowOff>120817</xdr:rowOff>
    </xdr:to>
    <xdr:cxnSp macro="">
      <xdr:nvCxnSpPr>
        <xdr:cNvPr id="681" name="直線コネクタ 680"/>
        <xdr:cNvCxnSpPr/>
      </xdr:nvCxnSpPr>
      <xdr:spPr>
        <a:xfrm>
          <a:off x="16230600" y="1692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106494</xdr:rowOff>
    </xdr:from>
    <xdr:ext cx="534377" cy="259045"/>
    <xdr:sp macro="" textlink="">
      <xdr:nvSpPr>
        <xdr:cNvPr id="682" name="積立金最大値テキスト"/>
        <xdr:cNvSpPr txBox="1"/>
      </xdr:nvSpPr>
      <xdr:spPr>
        <a:xfrm>
          <a:off x="16370300" y="153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159817</xdr:rowOff>
    </xdr:from>
    <xdr:to>
      <xdr:col>86</xdr:col>
      <xdr:colOff>25400</xdr:colOff>
      <xdr:row>90</xdr:row>
      <xdr:rowOff>159817</xdr:rowOff>
    </xdr:to>
    <xdr:cxnSp macro="">
      <xdr:nvCxnSpPr>
        <xdr:cNvPr id="683" name="直線コネクタ 682"/>
        <xdr:cNvCxnSpPr/>
      </xdr:nvCxnSpPr>
      <xdr:spPr>
        <a:xfrm>
          <a:off x="16230600" y="1559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59279</xdr:rowOff>
    </xdr:from>
    <xdr:to>
      <xdr:col>85</xdr:col>
      <xdr:colOff>127000</xdr:colOff>
      <xdr:row>97</xdr:row>
      <xdr:rowOff>40077</xdr:rowOff>
    </xdr:to>
    <xdr:cxnSp macro="">
      <xdr:nvCxnSpPr>
        <xdr:cNvPr id="684" name="直線コネクタ 683"/>
        <xdr:cNvCxnSpPr/>
      </xdr:nvCxnSpPr>
      <xdr:spPr>
        <a:xfrm>
          <a:off x="15481300" y="16518479"/>
          <a:ext cx="838200" cy="15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139839</xdr:rowOff>
    </xdr:from>
    <xdr:ext cx="469744" cy="259045"/>
    <xdr:sp macro="" textlink="">
      <xdr:nvSpPr>
        <xdr:cNvPr id="685" name="積立金平均値テキスト"/>
        <xdr:cNvSpPr txBox="1"/>
      </xdr:nvSpPr>
      <xdr:spPr>
        <a:xfrm>
          <a:off x="16370300" y="16599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161412</xdr:rowOff>
    </xdr:from>
    <xdr:to>
      <xdr:col>85</xdr:col>
      <xdr:colOff>177800</xdr:colOff>
      <xdr:row>97</xdr:row>
      <xdr:rowOff>91562</xdr:rowOff>
    </xdr:to>
    <xdr:sp macro="" textlink="">
      <xdr:nvSpPr>
        <xdr:cNvPr id="686" name="フローチャート: 判断 685"/>
        <xdr:cNvSpPr/>
      </xdr:nvSpPr>
      <xdr:spPr>
        <a:xfrm>
          <a:off x="162687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59279</xdr:rowOff>
    </xdr:from>
    <xdr:to>
      <xdr:col>81</xdr:col>
      <xdr:colOff>50800</xdr:colOff>
      <xdr:row>98</xdr:row>
      <xdr:rowOff>59644</xdr:rowOff>
    </xdr:to>
    <xdr:cxnSp macro="">
      <xdr:nvCxnSpPr>
        <xdr:cNvPr id="687" name="直線コネクタ 686"/>
        <xdr:cNvCxnSpPr/>
      </xdr:nvCxnSpPr>
      <xdr:spPr>
        <a:xfrm flipV="1">
          <a:off x="14592300" y="16518479"/>
          <a:ext cx="889000" cy="34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2673</xdr:rowOff>
    </xdr:from>
    <xdr:to>
      <xdr:col>81</xdr:col>
      <xdr:colOff>101600</xdr:colOff>
      <xdr:row>97</xdr:row>
      <xdr:rowOff>104273</xdr:rowOff>
    </xdr:to>
    <xdr:sp macro="" textlink="">
      <xdr:nvSpPr>
        <xdr:cNvPr id="688" name="フローチャート: 判断 687"/>
        <xdr:cNvSpPr/>
      </xdr:nvSpPr>
      <xdr:spPr>
        <a:xfrm>
          <a:off x="15430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95400</xdr:rowOff>
    </xdr:from>
    <xdr:ext cx="469744" cy="259045"/>
    <xdr:sp macro="" textlink="">
      <xdr:nvSpPr>
        <xdr:cNvPr id="689" name="テキスト ボックス 688"/>
        <xdr:cNvSpPr txBox="1"/>
      </xdr:nvSpPr>
      <xdr:spPr>
        <a:xfrm>
          <a:off x="15246428" y="1672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146924</xdr:rowOff>
    </xdr:from>
    <xdr:to>
      <xdr:col>76</xdr:col>
      <xdr:colOff>114300</xdr:colOff>
      <xdr:row>98</xdr:row>
      <xdr:rowOff>59644</xdr:rowOff>
    </xdr:to>
    <xdr:cxnSp macro="">
      <xdr:nvCxnSpPr>
        <xdr:cNvPr id="690" name="直線コネクタ 689"/>
        <xdr:cNvCxnSpPr/>
      </xdr:nvCxnSpPr>
      <xdr:spPr>
        <a:xfrm>
          <a:off x="13703300" y="16777574"/>
          <a:ext cx="889000" cy="8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139740</xdr:rowOff>
    </xdr:from>
    <xdr:to>
      <xdr:col>76</xdr:col>
      <xdr:colOff>165100</xdr:colOff>
      <xdr:row>97</xdr:row>
      <xdr:rowOff>69890</xdr:rowOff>
    </xdr:to>
    <xdr:sp macro="" textlink="">
      <xdr:nvSpPr>
        <xdr:cNvPr id="691" name="フローチャート: 判断 690"/>
        <xdr:cNvSpPr/>
      </xdr:nvSpPr>
      <xdr:spPr>
        <a:xfrm>
          <a:off x="14541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86417</xdr:rowOff>
    </xdr:from>
    <xdr:ext cx="469744" cy="259045"/>
    <xdr:sp macro="" textlink="">
      <xdr:nvSpPr>
        <xdr:cNvPr id="692" name="テキスト ボックス 691"/>
        <xdr:cNvSpPr txBox="1"/>
      </xdr:nvSpPr>
      <xdr:spPr>
        <a:xfrm>
          <a:off x="14357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146924</xdr:rowOff>
    </xdr:from>
    <xdr:to>
      <xdr:col>71</xdr:col>
      <xdr:colOff>177800</xdr:colOff>
      <xdr:row>98</xdr:row>
      <xdr:rowOff>36326</xdr:rowOff>
    </xdr:to>
    <xdr:cxnSp macro="">
      <xdr:nvCxnSpPr>
        <xdr:cNvPr id="693" name="直線コネクタ 692"/>
        <xdr:cNvCxnSpPr/>
      </xdr:nvCxnSpPr>
      <xdr:spPr>
        <a:xfrm flipV="1">
          <a:off x="12814300" y="16777574"/>
          <a:ext cx="889000" cy="6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121362</xdr:rowOff>
    </xdr:from>
    <xdr:to>
      <xdr:col>72</xdr:col>
      <xdr:colOff>38100</xdr:colOff>
      <xdr:row>97</xdr:row>
      <xdr:rowOff>51512</xdr:rowOff>
    </xdr:to>
    <xdr:sp macro="" textlink="">
      <xdr:nvSpPr>
        <xdr:cNvPr id="694" name="フローチャート: 判断 693"/>
        <xdr:cNvSpPr/>
      </xdr:nvSpPr>
      <xdr:spPr>
        <a:xfrm>
          <a:off x="13652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68039</xdr:rowOff>
    </xdr:from>
    <xdr:ext cx="469744" cy="259045"/>
    <xdr:sp macro="" textlink="">
      <xdr:nvSpPr>
        <xdr:cNvPr id="695" name="テキスト ボックス 694"/>
        <xdr:cNvSpPr txBox="1"/>
      </xdr:nvSpPr>
      <xdr:spPr>
        <a:xfrm>
          <a:off x="13468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40391</xdr:rowOff>
    </xdr:from>
    <xdr:to>
      <xdr:col>67</xdr:col>
      <xdr:colOff>101600</xdr:colOff>
      <xdr:row>96</xdr:row>
      <xdr:rowOff>141991</xdr:rowOff>
    </xdr:to>
    <xdr:sp macro="" textlink="">
      <xdr:nvSpPr>
        <xdr:cNvPr id="696" name="フローチャート: 判断 695"/>
        <xdr:cNvSpPr/>
      </xdr:nvSpPr>
      <xdr:spPr>
        <a:xfrm>
          <a:off x="12763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158518</xdr:rowOff>
    </xdr:from>
    <xdr:ext cx="469744" cy="259045"/>
    <xdr:sp macro="" textlink="">
      <xdr:nvSpPr>
        <xdr:cNvPr id="697" name="テキスト ボックス 696"/>
        <xdr:cNvSpPr txBox="1"/>
      </xdr:nvSpPr>
      <xdr:spPr>
        <a:xfrm>
          <a:off x="12579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160727</xdr:rowOff>
    </xdr:from>
    <xdr:to>
      <xdr:col>85</xdr:col>
      <xdr:colOff>177800</xdr:colOff>
      <xdr:row>97</xdr:row>
      <xdr:rowOff>90877</xdr:rowOff>
    </xdr:to>
    <xdr:sp macro="" textlink="">
      <xdr:nvSpPr>
        <xdr:cNvPr id="703" name="楕円 702"/>
        <xdr:cNvSpPr/>
      </xdr:nvSpPr>
      <xdr:spPr>
        <a:xfrm>
          <a:off x="16268700" y="1661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12154</xdr:rowOff>
    </xdr:from>
    <xdr:ext cx="469744" cy="259045"/>
    <xdr:sp macro="" textlink="">
      <xdr:nvSpPr>
        <xdr:cNvPr id="704" name="積立金該当値テキスト"/>
        <xdr:cNvSpPr txBox="1"/>
      </xdr:nvSpPr>
      <xdr:spPr>
        <a:xfrm>
          <a:off x="16370300" y="1647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8479</xdr:rowOff>
    </xdr:from>
    <xdr:to>
      <xdr:col>81</xdr:col>
      <xdr:colOff>101600</xdr:colOff>
      <xdr:row>96</xdr:row>
      <xdr:rowOff>110079</xdr:rowOff>
    </xdr:to>
    <xdr:sp macro="" textlink="">
      <xdr:nvSpPr>
        <xdr:cNvPr id="705" name="楕円 704"/>
        <xdr:cNvSpPr/>
      </xdr:nvSpPr>
      <xdr:spPr>
        <a:xfrm>
          <a:off x="15430500" y="1646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126606</xdr:rowOff>
    </xdr:from>
    <xdr:ext cx="469744" cy="259045"/>
    <xdr:sp macro="" textlink="">
      <xdr:nvSpPr>
        <xdr:cNvPr id="706" name="テキスト ボックス 705"/>
        <xdr:cNvSpPr txBox="1"/>
      </xdr:nvSpPr>
      <xdr:spPr>
        <a:xfrm>
          <a:off x="15246428" y="1624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8844</xdr:rowOff>
    </xdr:from>
    <xdr:to>
      <xdr:col>76</xdr:col>
      <xdr:colOff>165100</xdr:colOff>
      <xdr:row>98</xdr:row>
      <xdr:rowOff>110444</xdr:rowOff>
    </xdr:to>
    <xdr:sp macro="" textlink="">
      <xdr:nvSpPr>
        <xdr:cNvPr id="707" name="楕円 706"/>
        <xdr:cNvSpPr/>
      </xdr:nvSpPr>
      <xdr:spPr>
        <a:xfrm>
          <a:off x="14541500" y="168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101571</xdr:rowOff>
    </xdr:from>
    <xdr:ext cx="469744" cy="259045"/>
    <xdr:sp macro="" textlink="">
      <xdr:nvSpPr>
        <xdr:cNvPr id="708" name="テキスト ボックス 707"/>
        <xdr:cNvSpPr txBox="1"/>
      </xdr:nvSpPr>
      <xdr:spPr>
        <a:xfrm>
          <a:off x="14357428" y="1690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96124</xdr:rowOff>
    </xdr:from>
    <xdr:to>
      <xdr:col>72</xdr:col>
      <xdr:colOff>38100</xdr:colOff>
      <xdr:row>98</xdr:row>
      <xdr:rowOff>26274</xdr:rowOff>
    </xdr:to>
    <xdr:sp macro="" textlink="">
      <xdr:nvSpPr>
        <xdr:cNvPr id="709" name="楕円 708"/>
        <xdr:cNvSpPr/>
      </xdr:nvSpPr>
      <xdr:spPr>
        <a:xfrm>
          <a:off x="13652500" y="1672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17401</xdr:rowOff>
    </xdr:from>
    <xdr:ext cx="469744" cy="259045"/>
    <xdr:sp macro="" textlink="">
      <xdr:nvSpPr>
        <xdr:cNvPr id="710" name="テキスト ボックス 709"/>
        <xdr:cNvSpPr txBox="1"/>
      </xdr:nvSpPr>
      <xdr:spPr>
        <a:xfrm>
          <a:off x="13468428" y="1681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156976</xdr:rowOff>
    </xdr:from>
    <xdr:to>
      <xdr:col>67</xdr:col>
      <xdr:colOff>101600</xdr:colOff>
      <xdr:row>98</xdr:row>
      <xdr:rowOff>87126</xdr:rowOff>
    </xdr:to>
    <xdr:sp macro="" textlink="">
      <xdr:nvSpPr>
        <xdr:cNvPr id="711" name="楕円 710"/>
        <xdr:cNvSpPr/>
      </xdr:nvSpPr>
      <xdr:spPr>
        <a:xfrm>
          <a:off x="12763500" y="1678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78253</xdr:rowOff>
    </xdr:from>
    <xdr:ext cx="469744" cy="259045"/>
    <xdr:sp macro="" textlink="">
      <xdr:nvSpPr>
        <xdr:cNvPr id="712" name="テキスト ボックス 711"/>
        <xdr:cNvSpPr txBox="1"/>
      </xdr:nvSpPr>
      <xdr:spPr>
        <a:xfrm>
          <a:off x="12579428" y="1688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38" name="直線コネクタ 737"/>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41" name="投資及び出資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42" name="直線コネクタ 741"/>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20501</xdr:rowOff>
    </xdr:from>
    <xdr:to>
      <xdr:col>116</xdr:col>
      <xdr:colOff>63500</xdr:colOff>
      <xdr:row>37</xdr:row>
      <xdr:rowOff>35197</xdr:rowOff>
    </xdr:to>
    <xdr:cxnSp macro="">
      <xdr:nvCxnSpPr>
        <xdr:cNvPr id="743" name="直線コネクタ 742"/>
        <xdr:cNvCxnSpPr/>
      </xdr:nvCxnSpPr>
      <xdr:spPr>
        <a:xfrm flipV="1">
          <a:off x="21323300" y="6364151"/>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29608</xdr:rowOff>
    </xdr:from>
    <xdr:ext cx="469744" cy="259045"/>
    <xdr:sp macro="" textlink="">
      <xdr:nvSpPr>
        <xdr:cNvPr id="744" name="投資及び出資金平均値テキスト"/>
        <xdr:cNvSpPr txBox="1"/>
      </xdr:nvSpPr>
      <xdr:spPr>
        <a:xfrm>
          <a:off x="22212300" y="6373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51181</xdr:rowOff>
    </xdr:from>
    <xdr:to>
      <xdr:col>116</xdr:col>
      <xdr:colOff>114300</xdr:colOff>
      <xdr:row>37</xdr:row>
      <xdr:rowOff>152781</xdr:rowOff>
    </xdr:to>
    <xdr:sp macro="" textlink="">
      <xdr:nvSpPr>
        <xdr:cNvPr id="745" name="フローチャート: 判断 744"/>
        <xdr:cNvSpPr/>
      </xdr:nvSpPr>
      <xdr:spPr>
        <a:xfrm>
          <a:off x="221107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35197</xdr:rowOff>
    </xdr:from>
    <xdr:to>
      <xdr:col>111</xdr:col>
      <xdr:colOff>177800</xdr:colOff>
      <xdr:row>37</xdr:row>
      <xdr:rowOff>78958</xdr:rowOff>
    </xdr:to>
    <xdr:cxnSp macro="">
      <xdr:nvCxnSpPr>
        <xdr:cNvPr id="746" name="直線コネクタ 745"/>
        <xdr:cNvCxnSpPr/>
      </xdr:nvCxnSpPr>
      <xdr:spPr>
        <a:xfrm flipV="1">
          <a:off x="20434300" y="6378847"/>
          <a:ext cx="889000" cy="4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74531</xdr:rowOff>
    </xdr:from>
    <xdr:to>
      <xdr:col>112</xdr:col>
      <xdr:colOff>38100</xdr:colOff>
      <xdr:row>38</xdr:row>
      <xdr:rowOff>4680</xdr:rowOff>
    </xdr:to>
    <xdr:sp macro="" textlink="">
      <xdr:nvSpPr>
        <xdr:cNvPr id="747" name="フローチャート: 判断 746"/>
        <xdr:cNvSpPr/>
      </xdr:nvSpPr>
      <xdr:spPr>
        <a:xfrm>
          <a:off x="21272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167258</xdr:rowOff>
    </xdr:from>
    <xdr:ext cx="469744" cy="259045"/>
    <xdr:sp macro="" textlink="">
      <xdr:nvSpPr>
        <xdr:cNvPr id="748" name="テキスト ボックス 747"/>
        <xdr:cNvSpPr txBox="1"/>
      </xdr:nvSpPr>
      <xdr:spPr>
        <a:xfrm>
          <a:off x="21088428" y="651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78958</xdr:rowOff>
    </xdr:from>
    <xdr:to>
      <xdr:col>107</xdr:col>
      <xdr:colOff>50800</xdr:colOff>
      <xdr:row>37</xdr:row>
      <xdr:rowOff>79447</xdr:rowOff>
    </xdr:to>
    <xdr:cxnSp macro="">
      <xdr:nvCxnSpPr>
        <xdr:cNvPr id="749" name="直線コネクタ 748"/>
        <xdr:cNvCxnSpPr/>
      </xdr:nvCxnSpPr>
      <xdr:spPr>
        <a:xfrm flipV="1">
          <a:off x="19545300" y="6422608"/>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79266</xdr:rowOff>
    </xdr:from>
    <xdr:to>
      <xdr:col>107</xdr:col>
      <xdr:colOff>101600</xdr:colOff>
      <xdr:row>38</xdr:row>
      <xdr:rowOff>9416</xdr:rowOff>
    </xdr:to>
    <xdr:sp macro="" textlink="">
      <xdr:nvSpPr>
        <xdr:cNvPr id="750" name="フローチャート: 判断 749"/>
        <xdr:cNvSpPr/>
      </xdr:nvSpPr>
      <xdr:spPr>
        <a:xfrm>
          <a:off x="20383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543</xdr:rowOff>
    </xdr:from>
    <xdr:ext cx="469744" cy="259045"/>
    <xdr:sp macro="" textlink="">
      <xdr:nvSpPr>
        <xdr:cNvPr id="751" name="テキスト ボックス 750"/>
        <xdr:cNvSpPr txBox="1"/>
      </xdr:nvSpPr>
      <xdr:spPr>
        <a:xfrm>
          <a:off x="20199428" y="651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79447</xdr:rowOff>
    </xdr:from>
    <xdr:to>
      <xdr:col>102</xdr:col>
      <xdr:colOff>114300</xdr:colOff>
      <xdr:row>37</xdr:row>
      <xdr:rowOff>93490</xdr:rowOff>
    </xdr:to>
    <xdr:cxnSp macro="">
      <xdr:nvCxnSpPr>
        <xdr:cNvPr id="752" name="直線コネクタ 751"/>
        <xdr:cNvCxnSpPr/>
      </xdr:nvCxnSpPr>
      <xdr:spPr>
        <a:xfrm flipV="1">
          <a:off x="18656300" y="6423097"/>
          <a:ext cx="8890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91186</xdr:rowOff>
    </xdr:from>
    <xdr:to>
      <xdr:col>102</xdr:col>
      <xdr:colOff>165100</xdr:colOff>
      <xdr:row>38</xdr:row>
      <xdr:rowOff>21336</xdr:rowOff>
    </xdr:to>
    <xdr:sp macro="" textlink="">
      <xdr:nvSpPr>
        <xdr:cNvPr id="753" name="フローチャート: 判断 752"/>
        <xdr:cNvSpPr/>
      </xdr:nvSpPr>
      <xdr:spPr>
        <a:xfrm>
          <a:off x="19494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12463</xdr:rowOff>
    </xdr:from>
    <xdr:ext cx="469744" cy="259045"/>
    <xdr:sp macro="" textlink="">
      <xdr:nvSpPr>
        <xdr:cNvPr id="754" name="テキスト ボックス 753"/>
        <xdr:cNvSpPr txBox="1"/>
      </xdr:nvSpPr>
      <xdr:spPr>
        <a:xfrm>
          <a:off x="19310428" y="652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71918</xdr:rowOff>
    </xdr:from>
    <xdr:to>
      <xdr:col>98</xdr:col>
      <xdr:colOff>38100</xdr:colOff>
      <xdr:row>38</xdr:row>
      <xdr:rowOff>2068</xdr:rowOff>
    </xdr:to>
    <xdr:sp macro="" textlink="">
      <xdr:nvSpPr>
        <xdr:cNvPr id="755" name="フローチャート: 判断 754"/>
        <xdr:cNvSpPr/>
      </xdr:nvSpPr>
      <xdr:spPr>
        <a:xfrm>
          <a:off x="18605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164645</xdr:rowOff>
    </xdr:from>
    <xdr:ext cx="469744" cy="259045"/>
    <xdr:sp macro="" textlink="">
      <xdr:nvSpPr>
        <xdr:cNvPr id="756" name="テキスト ボックス 755"/>
        <xdr:cNvSpPr txBox="1"/>
      </xdr:nvSpPr>
      <xdr:spPr>
        <a:xfrm>
          <a:off x="18421428" y="65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141151</xdr:rowOff>
    </xdr:from>
    <xdr:to>
      <xdr:col>116</xdr:col>
      <xdr:colOff>114300</xdr:colOff>
      <xdr:row>37</xdr:row>
      <xdr:rowOff>71301</xdr:rowOff>
    </xdr:to>
    <xdr:sp macro="" textlink="">
      <xdr:nvSpPr>
        <xdr:cNvPr id="762" name="楕円 761"/>
        <xdr:cNvSpPr/>
      </xdr:nvSpPr>
      <xdr:spPr>
        <a:xfrm>
          <a:off x="22110700" y="631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164028</xdr:rowOff>
    </xdr:from>
    <xdr:ext cx="469744" cy="259045"/>
    <xdr:sp macro="" textlink="">
      <xdr:nvSpPr>
        <xdr:cNvPr id="763" name="投資及び出資金該当値テキスト"/>
        <xdr:cNvSpPr txBox="1"/>
      </xdr:nvSpPr>
      <xdr:spPr>
        <a:xfrm>
          <a:off x="22212300" y="616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155847</xdr:rowOff>
    </xdr:from>
    <xdr:to>
      <xdr:col>112</xdr:col>
      <xdr:colOff>38100</xdr:colOff>
      <xdr:row>37</xdr:row>
      <xdr:rowOff>85997</xdr:rowOff>
    </xdr:to>
    <xdr:sp macro="" textlink="">
      <xdr:nvSpPr>
        <xdr:cNvPr id="764" name="楕円 763"/>
        <xdr:cNvSpPr/>
      </xdr:nvSpPr>
      <xdr:spPr>
        <a:xfrm>
          <a:off x="21272500" y="632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102524</xdr:rowOff>
    </xdr:from>
    <xdr:ext cx="469744" cy="259045"/>
    <xdr:sp macro="" textlink="">
      <xdr:nvSpPr>
        <xdr:cNvPr id="765" name="テキスト ボックス 764"/>
        <xdr:cNvSpPr txBox="1"/>
      </xdr:nvSpPr>
      <xdr:spPr>
        <a:xfrm>
          <a:off x="21088428" y="610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28158</xdr:rowOff>
    </xdr:from>
    <xdr:to>
      <xdr:col>107</xdr:col>
      <xdr:colOff>101600</xdr:colOff>
      <xdr:row>37</xdr:row>
      <xdr:rowOff>129758</xdr:rowOff>
    </xdr:to>
    <xdr:sp macro="" textlink="">
      <xdr:nvSpPr>
        <xdr:cNvPr id="766" name="楕円 765"/>
        <xdr:cNvSpPr/>
      </xdr:nvSpPr>
      <xdr:spPr>
        <a:xfrm>
          <a:off x="20383500" y="637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146285</xdr:rowOff>
    </xdr:from>
    <xdr:ext cx="469744" cy="259045"/>
    <xdr:sp macro="" textlink="">
      <xdr:nvSpPr>
        <xdr:cNvPr id="767" name="テキスト ボックス 766"/>
        <xdr:cNvSpPr txBox="1"/>
      </xdr:nvSpPr>
      <xdr:spPr>
        <a:xfrm>
          <a:off x="20199428" y="614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28647</xdr:rowOff>
    </xdr:from>
    <xdr:to>
      <xdr:col>102</xdr:col>
      <xdr:colOff>165100</xdr:colOff>
      <xdr:row>37</xdr:row>
      <xdr:rowOff>130247</xdr:rowOff>
    </xdr:to>
    <xdr:sp macro="" textlink="">
      <xdr:nvSpPr>
        <xdr:cNvPr id="768" name="楕円 767"/>
        <xdr:cNvSpPr/>
      </xdr:nvSpPr>
      <xdr:spPr>
        <a:xfrm>
          <a:off x="19494500" y="637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146774</xdr:rowOff>
    </xdr:from>
    <xdr:ext cx="469744" cy="259045"/>
    <xdr:sp macro="" textlink="">
      <xdr:nvSpPr>
        <xdr:cNvPr id="769" name="テキスト ボックス 768"/>
        <xdr:cNvSpPr txBox="1"/>
      </xdr:nvSpPr>
      <xdr:spPr>
        <a:xfrm>
          <a:off x="19310428" y="614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42690</xdr:rowOff>
    </xdr:from>
    <xdr:to>
      <xdr:col>98</xdr:col>
      <xdr:colOff>38100</xdr:colOff>
      <xdr:row>37</xdr:row>
      <xdr:rowOff>144290</xdr:rowOff>
    </xdr:to>
    <xdr:sp macro="" textlink="">
      <xdr:nvSpPr>
        <xdr:cNvPr id="770" name="楕円 769"/>
        <xdr:cNvSpPr/>
      </xdr:nvSpPr>
      <xdr:spPr>
        <a:xfrm>
          <a:off x="18605500" y="63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160817</xdr:rowOff>
    </xdr:from>
    <xdr:ext cx="469744" cy="259045"/>
    <xdr:sp macro="" textlink="">
      <xdr:nvSpPr>
        <xdr:cNvPr id="771" name="テキスト ボックス 770"/>
        <xdr:cNvSpPr txBox="1"/>
      </xdr:nvSpPr>
      <xdr:spPr>
        <a:xfrm>
          <a:off x="18421428" y="6161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5" name="テキスト ボックス 78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7" name="テキスト ボックス 78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9" name="テキスト ボックス 78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35262</xdr:rowOff>
    </xdr:from>
    <xdr:to>
      <xdr:col>116</xdr:col>
      <xdr:colOff>62864</xdr:colOff>
      <xdr:row>59</xdr:row>
      <xdr:rowOff>96821</xdr:rowOff>
    </xdr:to>
    <xdr:cxnSp macro="">
      <xdr:nvCxnSpPr>
        <xdr:cNvPr id="797" name="直線コネクタ 796"/>
        <xdr:cNvCxnSpPr/>
      </xdr:nvCxnSpPr>
      <xdr:spPr>
        <a:xfrm flipV="1">
          <a:off x="22159595" y="8607762"/>
          <a:ext cx="1269" cy="160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100648</xdr:rowOff>
    </xdr:from>
    <xdr:ext cx="313932" cy="259045"/>
    <xdr:sp macro="" textlink="">
      <xdr:nvSpPr>
        <xdr:cNvPr id="798" name="貸付金最小値テキスト"/>
        <xdr:cNvSpPr txBox="1"/>
      </xdr:nvSpPr>
      <xdr:spPr>
        <a:xfrm>
          <a:off x="22212300" y="10216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96821</xdr:rowOff>
    </xdr:from>
    <xdr:to>
      <xdr:col>116</xdr:col>
      <xdr:colOff>152400</xdr:colOff>
      <xdr:row>59</xdr:row>
      <xdr:rowOff>96821</xdr:rowOff>
    </xdr:to>
    <xdr:cxnSp macro="">
      <xdr:nvCxnSpPr>
        <xdr:cNvPr id="799" name="直線コネクタ 798"/>
        <xdr:cNvCxnSpPr/>
      </xdr:nvCxnSpPr>
      <xdr:spPr>
        <a:xfrm>
          <a:off x="22072600" y="10212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153389</xdr:rowOff>
    </xdr:from>
    <xdr:ext cx="534377" cy="259045"/>
    <xdr:sp macro="" textlink="">
      <xdr:nvSpPr>
        <xdr:cNvPr id="800" name="貸付金最大値テキスト"/>
        <xdr:cNvSpPr txBox="1"/>
      </xdr:nvSpPr>
      <xdr:spPr>
        <a:xfrm>
          <a:off x="22212300" y="83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35262</xdr:rowOff>
    </xdr:from>
    <xdr:to>
      <xdr:col>116</xdr:col>
      <xdr:colOff>152400</xdr:colOff>
      <xdr:row>50</xdr:row>
      <xdr:rowOff>35262</xdr:rowOff>
    </xdr:to>
    <xdr:cxnSp macro="">
      <xdr:nvCxnSpPr>
        <xdr:cNvPr id="801" name="直線コネクタ 800"/>
        <xdr:cNvCxnSpPr/>
      </xdr:nvCxnSpPr>
      <xdr:spPr>
        <a:xfrm>
          <a:off x="22072600" y="86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94960</xdr:rowOff>
    </xdr:from>
    <xdr:to>
      <xdr:col>116</xdr:col>
      <xdr:colOff>63500</xdr:colOff>
      <xdr:row>59</xdr:row>
      <xdr:rowOff>95286</xdr:rowOff>
    </xdr:to>
    <xdr:cxnSp macro="">
      <xdr:nvCxnSpPr>
        <xdr:cNvPr id="802" name="直線コネクタ 801"/>
        <xdr:cNvCxnSpPr/>
      </xdr:nvCxnSpPr>
      <xdr:spPr>
        <a:xfrm>
          <a:off x="21323300" y="10210510"/>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23766</xdr:rowOff>
    </xdr:from>
    <xdr:ext cx="469744" cy="259045"/>
    <xdr:sp macro="" textlink="">
      <xdr:nvSpPr>
        <xdr:cNvPr id="803" name="貸付金平均値テキスト"/>
        <xdr:cNvSpPr txBox="1"/>
      </xdr:nvSpPr>
      <xdr:spPr>
        <a:xfrm>
          <a:off x="22212300" y="97964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xdr:rowOff>
    </xdr:from>
    <xdr:to>
      <xdr:col>116</xdr:col>
      <xdr:colOff>114300</xdr:colOff>
      <xdr:row>58</xdr:row>
      <xdr:rowOff>102489</xdr:rowOff>
    </xdr:to>
    <xdr:sp macro="" textlink="">
      <xdr:nvSpPr>
        <xdr:cNvPr id="804" name="フローチャート: 判断 803"/>
        <xdr:cNvSpPr/>
      </xdr:nvSpPr>
      <xdr:spPr>
        <a:xfrm>
          <a:off x="22110700" y="994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169581</xdr:rowOff>
    </xdr:from>
    <xdr:to>
      <xdr:col>111</xdr:col>
      <xdr:colOff>177800</xdr:colOff>
      <xdr:row>59</xdr:row>
      <xdr:rowOff>94960</xdr:rowOff>
    </xdr:to>
    <xdr:cxnSp macro="">
      <xdr:nvCxnSpPr>
        <xdr:cNvPr id="805" name="直線コネクタ 804"/>
        <xdr:cNvCxnSpPr/>
      </xdr:nvCxnSpPr>
      <xdr:spPr>
        <a:xfrm>
          <a:off x="20434300" y="10113681"/>
          <a:ext cx="889000" cy="9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158688</xdr:rowOff>
    </xdr:from>
    <xdr:to>
      <xdr:col>112</xdr:col>
      <xdr:colOff>38100</xdr:colOff>
      <xdr:row>58</xdr:row>
      <xdr:rowOff>88838</xdr:rowOff>
    </xdr:to>
    <xdr:sp macro="" textlink="">
      <xdr:nvSpPr>
        <xdr:cNvPr id="806" name="フローチャート: 判断 805"/>
        <xdr:cNvSpPr/>
      </xdr:nvSpPr>
      <xdr:spPr>
        <a:xfrm>
          <a:off x="21272500" y="993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105365</xdr:rowOff>
    </xdr:from>
    <xdr:ext cx="469744" cy="259045"/>
    <xdr:sp macro="" textlink="">
      <xdr:nvSpPr>
        <xdr:cNvPr id="807" name="テキスト ボックス 806"/>
        <xdr:cNvSpPr txBox="1"/>
      </xdr:nvSpPr>
      <xdr:spPr>
        <a:xfrm>
          <a:off x="21088428" y="970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169581</xdr:rowOff>
    </xdr:from>
    <xdr:to>
      <xdr:col>107</xdr:col>
      <xdr:colOff>50800</xdr:colOff>
      <xdr:row>59</xdr:row>
      <xdr:rowOff>85783</xdr:rowOff>
    </xdr:to>
    <xdr:cxnSp macro="">
      <xdr:nvCxnSpPr>
        <xdr:cNvPr id="808" name="直線コネクタ 807"/>
        <xdr:cNvCxnSpPr/>
      </xdr:nvCxnSpPr>
      <xdr:spPr>
        <a:xfrm flipV="1">
          <a:off x="19545300" y="10113681"/>
          <a:ext cx="889000" cy="8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133575</xdr:rowOff>
    </xdr:from>
    <xdr:to>
      <xdr:col>107</xdr:col>
      <xdr:colOff>101600</xdr:colOff>
      <xdr:row>58</xdr:row>
      <xdr:rowOff>63725</xdr:rowOff>
    </xdr:to>
    <xdr:sp macro="" textlink="">
      <xdr:nvSpPr>
        <xdr:cNvPr id="809" name="フローチャート: 判断 808"/>
        <xdr:cNvSpPr/>
      </xdr:nvSpPr>
      <xdr:spPr>
        <a:xfrm>
          <a:off x="203835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80252</xdr:rowOff>
    </xdr:from>
    <xdr:ext cx="469744" cy="259045"/>
    <xdr:sp macro="" textlink="">
      <xdr:nvSpPr>
        <xdr:cNvPr id="810" name="テキスト ボックス 809"/>
        <xdr:cNvSpPr txBox="1"/>
      </xdr:nvSpPr>
      <xdr:spPr>
        <a:xfrm>
          <a:off x="20199428" y="968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85783</xdr:rowOff>
    </xdr:from>
    <xdr:to>
      <xdr:col>102</xdr:col>
      <xdr:colOff>114300</xdr:colOff>
      <xdr:row>59</xdr:row>
      <xdr:rowOff>88951</xdr:rowOff>
    </xdr:to>
    <xdr:cxnSp macro="">
      <xdr:nvCxnSpPr>
        <xdr:cNvPr id="811" name="直線コネクタ 810"/>
        <xdr:cNvCxnSpPr/>
      </xdr:nvCxnSpPr>
      <xdr:spPr>
        <a:xfrm flipV="1">
          <a:off x="18656300" y="10201333"/>
          <a:ext cx="889000" cy="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131714</xdr:rowOff>
    </xdr:from>
    <xdr:to>
      <xdr:col>102</xdr:col>
      <xdr:colOff>165100</xdr:colOff>
      <xdr:row>58</xdr:row>
      <xdr:rowOff>61864</xdr:rowOff>
    </xdr:to>
    <xdr:sp macro="" textlink="">
      <xdr:nvSpPr>
        <xdr:cNvPr id="812" name="フローチャート: 判断 811"/>
        <xdr:cNvSpPr/>
      </xdr:nvSpPr>
      <xdr:spPr>
        <a:xfrm>
          <a:off x="19494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78391</xdr:rowOff>
    </xdr:from>
    <xdr:ext cx="469744" cy="259045"/>
    <xdr:sp macro="" textlink="">
      <xdr:nvSpPr>
        <xdr:cNvPr id="813" name="テキスト ボックス 812"/>
        <xdr:cNvSpPr txBox="1"/>
      </xdr:nvSpPr>
      <xdr:spPr>
        <a:xfrm>
          <a:off x="19310428"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91251</xdr:rowOff>
    </xdr:from>
    <xdr:to>
      <xdr:col>98</xdr:col>
      <xdr:colOff>38100</xdr:colOff>
      <xdr:row>58</xdr:row>
      <xdr:rowOff>21401</xdr:rowOff>
    </xdr:to>
    <xdr:sp macro="" textlink="">
      <xdr:nvSpPr>
        <xdr:cNvPr id="814" name="フローチャート: 判断 813"/>
        <xdr:cNvSpPr/>
      </xdr:nvSpPr>
      <xdr:spPr>
        <a:xfrm>
          <a:off x="18605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37928</xdr:rowOff>
    </xdr:from>
    <xdr:ext cx="469744" cy="259045"/>
    <xdr:sp macro="" textlink="">
      <xdr:nvSpPr>
        <xdr:cNvPr id="815" name="テキスト ボックス 814"/>
        <xdr:cNvSpPr txBox="1"/>
      </xdr:nvSpPr>
      <xdr:spPr>
        <a:xfrm>
          <a:off x="18421428" y="96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44486</xdr:rowOff>
    </xdr:from>
    <xdr:to>
      <xdr:col>116</xdr:col>
      <xdr:colOff>114300</xdr:colOff>
      <xdr:row>59</xdr:row>
      <xdr:rowOff>146086</xdr:rowOff>
    </xdr:to>
    <xdr:sp macro="" textlink="">
      <xdr:nvSpPr>
        <xdr:cNvPr id="821" name="楕円 820"/>
        <xdr:cNvSpPr/>
      </xdr:nvSpPr>
      <xdr:spPr>
        <a:xfrm>
          <a:off x="22110700" y="101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130863</xdr:rowOff>
    </xdr:from>
    <xdr:ext cx="378565" cy="259045"/>
    <xdr:sp macro="" textlink="">
      <xdr:nvSpPr>
        <xdr:cNvPr id="822" name="貸付金該当値テキスト"/>
        <xdr:cNvSpPr txBox="1"/>
      </xdr:nvSpPr>
      <xdr:spPr>
        <a:xfrm>
          <a:off x="22212300" y="10074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44160</xdr:rowOff>
    </xdr:from>
    <xdr:to>
      <xdr:col>112</xdr:col>
      <xdr:colOff>38100</xdr:colOff>
      <xdr:row>59</xdr:row>
      <xdr:rowOff>145760</xdr:rowOff>
    </xdr:to>
    <xdr:sp macro="" textlink="">
      <xdr:nvSpPr>
        <xdr:cNvPr id="823" name="楕円 822"/>
        <xdr:cNvSpPr/>
      </xdr:nvSpPr>
      <xdr:spPr>
        <a:xfrm>
          <a:off x="21272500" y="1015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136887</xdr:rowOff>
    </xdr:from>
    <xdr:ext cx="378565" cy="259045"/>
    <xdr:sp macro="" textlink="">
      <xdr:nvSpPr>
        <xdr:cNvPr id="824" name="テキスト ボックス 823"/>
        <xdr:cNvSpPr txBox="1"/>
      </xdr:nvSpPr>
      <xdr:spPr>
        <a:xfrm>
          <a:off x="21134017" y="1025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118781</xdr:rowOff>
    </xdr:from>
    <xdr:to>
      <xdr:col>107</xdr:col>
      <xdr:colOff>101600</xdr:colOff>
      <xdr:row>59</xdr:row>
      <xdr:rowOff>48931</xdr:rowOff>
    </xdr:to>
    <xdr:sp macro="" textlink="">
      <xdr:nvSpPr>
        <xdr:cNvPr id="825" name="楕円 824"/>
        <xdr:cNvSpPr/>
      </xdr:nvSpPr>
      <xdr:spPr>
        <a:xfrm>
          <a:off x="20383500" y="1006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40058</xdr:rowOff>
    </xdr:from>
    <xdr:ext cx="469744" cy="259045"/>
    <xdr:sp macro="" textlink="">
      <xdr:nvSpPr>
        <xdr:cNvPr id="826" name="テキスト ボックス 825"/>
        <xdr:cNvSpPr txBox="1"/>
      </xdr:nvSpPr>
      <xdr:spPr>
        <a:xfrm>
          <a:off x="20199428" y="1015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34983</xdr:rowOff>
    </xdr:from>
    <xdr:to>
      <xdr:col>102</xdr:col>
      <xdr:colOff>165100</xdr:colOff>
      <xdr:row>59</xdr:row>
      <xdr:rowOff>136583</xdr:rowOff>
    </xdr:to>
    <xdr:sp macro="" textlink="">
      <xdr:nvSpPr>
        <xdr:cNvPr id="827" name="楕円 826"/>
        <xdr:cNvSpPr/>
      </xdr:nvSpPr>
      <xdr:spPr>
        <a:xfrm>
          <a:off x="19494500" y="1015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127710</xdr:rowOff>
    </xdr:from>
    <xdr:ext cx="378565" cy="259045"/>
    <xdr:sp macro="" textlink="">
      <xdr:nvSpPr>
        <xdr:cNvPr id="828" name="テキスト ボックス 827"/>
        <xdr:cNvSpPr txBox="1"/>
      </xdr:nvSpPr>
      <xdr:spPr>
        <a:xfrm>
          <a:off x="19356017" y="10243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38151</xdr:rowOff>
    </xdr:from>
    <xdr:to>
      <xdr:col>98</xdr:col>
      <xdr:colOff>38100</xdr:colOff>
      <xdr:row>59</xdr:row>
      <xdr:rowOff>139751</xdr:rowOff>
    </xdr:to>
    <xdr:sp macro="" textlink="">
      <xdr:nvSpPr>
        <xdr:cNvPr id="829" name="楕円 828"/>
        <xdr:cNvSpPr/>
      </xdr:nvSpPr>
      <xdr:spPr>
        <a:xfrm>
          <a:off x="18605500" y="1015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130878</xdr:rowOff>
    </xdr:from>
    <xdr:ext cx="378565" cy="259045"/>
    <xdr:sp macro="" textlink="">
      <xdr:nvSpPr>
        <xdr:cNvPr id="830" name="テキスト ボックス 829"/>
        <xdr:cNvSpPr txBox="1"/>
      </xdr:nvSpPr>
      <xdr:spPr>
        <a:xfrm>
          <a:off x="18467017" y="10246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1" name="テキスト ボックス 850"/>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168504</xdr:rowOff>
    </xdr:from>
    <xdr:to>
      <xdr:col>116</xdr:col>
      <xdr:colOff>62864</xdr:colOff>
      <xdr:row>78</xdr:row>
      <xdr:rowOff>133719</xdr:rowOff>
    </xdr:to>
    <xdr:cxnSp macro="">
      <xdr:nvCxnSpPr>
        <xdr:cNvPr id="855" name="直線コネクタ 854"/>
        <xdr:cNvCxnSpPr/>
      </xdr:nvCxnSpPr>
      <xdr:spPr>
        <a:xfrm flipV="1">
          <a:off x="22159595" y="12170004"/>
          <a:ext cx="1269" cy="133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137546</xdr:rowOff>
    </xdr:from>
    <xdr:ext cx="534377" cy="259045"/>
    <xdr:sp macro="" textlink="">
      <xdr:nvSpPr>
        <xdr:cNvPr id="856" name="繰出金最小値テキスト"/>
        <xdr:cNvSpPr txBox="1"/>
      </xdr:nvSpPr>
      <xdr:spPr>
        <a:xfrm>
          <a:off x="22212300" y="135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133719</xdr:rowOff>
    </xdr:from>
    <xdr:to>
      <xdr:col>116</xdr:col>
      <xdr:colOff>152400</xdr:colOff>
      <xdr:row>78</xdr:row>
      <xdr:rowOff>133719</xdr:rowOff>
    </xdr:to>
    <xdr:cxnSp macro="">
      <xdr:nvCxnSpPr>
        <xdr:cNvPr id="857" name="直線コネクタ 856"/>
        <xdr:cNvCxnSpPr/>
      </xdr:nvCxnSpPr>
      <xdr:spPr>
        <a:xfrm>
          <a:off x="22072600" y="135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115181</xdr:rowOff>
    </xdr:from>
    <xdr:ext cx="534377" cy="259045"/>
    <xdr:sp macro="" textlink="">
      <xdr:nvSpPr>
        <xdr:cNvPr id="858" name="繰出金最大値テキスト"/>
        <xdr:cNvSpPr txBox="1"/>
      </xdr:nvSpPr>
      <xdr:spPr>
        <a:xfrm>
          <a:off x="22212300" y="119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168504</xdr:rowOff>
    </xdr:from>
    <xdr:to>
      <xdr:col>116</xdr:col>
      <xdr:colOff>152400</xdr:colOff>
      <xdr:row>70</xdr:row>
      <xdr:rowOff>168504</xdr:rowOff>
    </xdr:to>
    <xdr:cxnSp macro="">
      <xdr:nvCxnSpPr>
        <xdr:cNvPr id="859" name="直線コネクタ 858"/>
        <xdr:cNvCxnSpPr/>
      </xdr:nvCxnSpPr>
      <xdr:spPr>
        <a:xfrm>
          <a:off x="22072600" y="12170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78282</xdr:rowOff>
    </xdr:from>
    <xdr:to>
      <xdr:col>116</xdr:col>
      <xdr:colOff>63500</xdr:colOff>
      <xdr:row>76</xdr:row>
      <xdr:rowOff>101105</xdr:rowOff>
    </xdr:to>
    <xdr:cxnSp macro="">
      <xdr:nvCxnSpPr>
        <xdr:cNvPr id="860" name="直線コネクタ 859"/>
        <xdr:cNvCxnSpPr/>
      </xdr:nvCxnSpPr>
      <xdr:spPr>
        <a:xfrm>
          <a:off x="21323300" y="13108482"/>
          <a:ext cx="838200" cy="2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106100</xdr:rowOff>
    </xdr:from>
    <xdr:ext cx="534377" cy="259045"/>
    <xdr:sp macro="" textlink="">
      <xdr:nvSpPr>
        <xdr:cNvPr id="861" name="繰出金平均値テキスト"/>
        <xdr:cNvSpPr txBox="1"/>
      </xdr:nvSpPr>
      <xdr:spPr>
        <a:xfrm>
          <a:off x="22212300" y="1279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83223</xdr:rowOff>
    </xdr:from>
    <xdr:to>
      <xdr:col>116</xdr:col>
      <xdr:colOff>114300</xdr:colOff>
      <xdr:row>76</xdr:row>
      <xdr:rowOff>13373</xdr:rowOff>
    </xdr:to>
    <xdr:sp macro="" textlink="">
      <xdr:nvSpPr>
        <xdr:cNvPr id="862" name="フローチャート: 判断 861"/>
        <xdr:cNvSpPr/>
      </xdr:nvSpPr>
      <xdr:spPr>
        <a:xfrm>
          <a:off x="221107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78282</xdr:rowOff>
    </xdr:from>
    <xdr:to>
      <xdr:col>111</xdr:col>
      <xdr:colOff>177800</xdr:colOff>
      <xdr:row>76</xdr:row>
      <xdr:rowOff>90208</xdr:rowOff>
    </xdr:to>
    <xdr:cxnSp macro="">
      <xdr:nvCxnSpPr>
        <xdr:cNvPr id="863" name="直線コネクタ 862"/>
        <xdr:cNvCxnSpPr/>
      </xdr:nvCxnSpPr>
      <xdr:spPr>
        <a:xfrm flipV="1">
          <a:off x="20434300" y="13108482"/>
          <a:ext cx="889000" cy="1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52057</xdr:rowOff>
    </xdr:from>
    <xdr:to>
      <xdr:col>112</xdr:col>
      <xdr:colOff>38100</xdr:colOff>
      <xdr:row>75</xdr:row>
      <xdr:rowOff>153657</xdr:rowOff>
    </xdr:to>
    <xdr:sp macro="" textlink="">
      <xdr:nvSpPr>
        <xdr:cNvPr id="864" name="フローチャート: 判断 863"/>
        <xdr:cNvSpPr/>
      </xdr:nvSpPr>
      <xdr:spPr>
        <a:xfrm>
          <a:off x="21272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170184</xdr:rowOff>
    </xdr:from>
    <xdr:ext cx="534377" cy="259045"/>
    <xdr:sp macro="" textlink="">
      <xdr:nvSpPr>
        <xdr:cNvPr id="865" name="テキスト ボックス 864"/>
        <xdr:cNvSpPr txBox="1"/>
      </xdr:nvSpPr>
      <xdr:spPr>
        <a:xfrm>
          <a:off x="21056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29972</xdr:rowOff>
    </xdr:from>
    <xdr:to>
      <xdr:col>107</xdr:col>
      <xdr:colOff>50800</xdr:colOff>
      <xdr:row>76</xdr:row>
      <xdr:rowOff>90208</xdr:rowOff>
    </xdr:to>
    <xdr:cxnSp macro="">
      <xdr:nvCxnSpPr>
        <xdr:cNvPr id="866" name="直線コネクタ 865"/>
        <xdr:cNvCxnSpPr/>
      </xdr:nvCxnSpPr>
      <xdr:spPr>
        <a:xfrm>
          <a:off x="19545300" y="13060172"/>
          <a:ext cx="889000" cy="6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59830</xdr:rowOff>
    </xdr:from>
    <xdr:to>
      <xdr:col>107</xdr:col>
      <xdr:colOff>101600</xdr:colOff>
      <xdr:row>75</xdr:row>
      <xdr:rowOff>161429</xdr:rowOff>
    </xdr:to>
    <xdr:sp macro="" textlink="">
      <xdr:nvSpPr>
        <xdr:cNvPr id="867" name="フローチャート: 判断 866"/>
        <xdr:cNvSpPr/>
      </xdr:nvSpPr>
      <xdr:spPr>
        <a:xfrm>
          <a:off x="20383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6507</xdr:rowOff>
    </xdr:from>
    <xdr:ext cx="534377" cy="259045"/>
    <xdr:sp macro="" textlink="">
      <xdr:nvSpPr>
        <xdr:cNvPr id="868" name="テキスト ボックス 867"/>
        <xdr:cNvSpPr txBox="1"/>
      </xdr:nvSpPr>
      <xdr:spPr>
        <a:xfrm>
          <a:off x="20167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29972</xdr:rowOff>
    </xdr:from>
    <xdr:to>
      <xdr:col>102</xdr:col>
      <xdr:colOff>114300</xdr:colOff>
      <xdr:row>76</xdr:row>
      <xdr:rowOff>96343</xdr:rowOff>
    </xdr:to>
    <xdr:cxnSp macro="">
      <xdr:nvCxnSpPr>
        <xdr:cNvPr id="869" name="直線コネクタ 868"/>
        <xdr:cNvCxnSpPr/>
      </xdr:nvCxnSpPr>
      <xdr:spPr>
        <a:xfrm flipV="1">
          <a:off x="18656300" y="13060172"/>
          <a:ext cx="889000" cy="6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65163</xdr:rowOff>
    </xdr:from>
    <xdr:to>
      <xdr:col>102</xdr:col>
      <xdr:colOff>165100</xdr:colOff>
      <xdr:row>75</xdr:row>
      <xdr:rowOff>166763</xdr:rowOff>
    </xdr:to>
    <xdr:sp macro="" textlink="">
      <xdr:nvSpPr>
        <xdr:cNvPr id="870" name="フローチャート: 判断 869"/>
        <xdr:cNvSpPr/>
      </xdr:nvSpPr>
      <xdr:spPr>
        <a:xfrm>
          <a:off x="194945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11840</xdr:rowOff>
    </xdr:from>
    <xdr:ext cx="534377" cy="259045"/>
    <xdr:sp macro="" textlink="">
      <xdr:nvSpPr>
        <xdr:cNvPr id="871" name="テキスト ボックス 870"/>
        <xdr:cNvSpPr txBox="1"/>
      </xdr:nvSpPr>
      <xdr:spPr>
        <a:xfrm>
          <a:off x="19278111" y="1269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160680</xdr:rowOff>
    </xdr:from>
    <xdr:to>
      <xdr:col>98</xdr:col>
      <xdr:colOff>38100</xdr:colOff>
      <xdr:row>76</xdr:row>
      <xdr:rowOff>90830</xdr:rowOff>
    </xdr:to>
    <xdr:sp macro="" textlink="">
      <xdr:nvSpPr>
        <xdr:cNvPr id="872" name="フローチャート: 判断 871"/>
        <xdr:cNvSpPr/>
      </xdr:nvSpPr>
      <xdr:spPr>
        <a:xfrm>
          <a:off x="18605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107357</xdr:rowOff>
    </xdr:from>
    <xdr:ext cx="534377" cy="259045"/>
    <xdr:sp macro="" textlink="">
      <xdr:nvSpPr>
        <xdr:cNvPr id="873" name="テキスト ボックス 872"/>
        <xdr:cNvSpPr txBox="1"/>
      </xdr:nvSpPr>
      <xdr:spPr>
        <a:xfrm>
          <a:off x="18389111" y="127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50305</xdr:rowOff>
    </xdr:from>
    <xdr:to>
      <xdr:col>116</xdr:col>
      <xdr:colOff>114300</xdr:colOff>
      <xdr:row>76</xdr:row>
      <xdr:rowOff>151905</xdr:rowOff>
    </xdr:to>
    <xdr:sp macro="" textlink="">
      <xdr:nvSpPr>
        <xdr:cNvPr id="879" name="楕円 878"/>
        <xdr:cNvSpPr/>
      </xdr:nvSpPr>
      <xdr:spPr>
        <a:xfrm>
          <a:off x="22110700" y="130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28732</xdr:rowOff>
    </xdr:from>
    <xdr:ext cx="534377" cy="259045"/>
    <xdr:sp macro="" textlink="">
      <xdr:nvSpPr>
        <xdr:cNvPr id="880" name="繰出金該当値テキスト"/>
        <xdr:cNvSpPr txBox="1"/>
      </xdr:nvSpPr>
      <xdr:spPr>
        <a:xfrm>
          <a:off x="22212300" y="1305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27482</xdr:rowOff>
    </xdr:from>
    <xdr:to>
      <xdr:col>112</xdr:col>
      <xdr:colOff>38100</xdr:colOff>
      <xdr:row>76</xdr:row>
      <xdr:rowOff>129082</xdr:rowOff>
    </xdr:to>
    <xdr:sp macro="" textlink="">
      <xdr:nvSpPr>
        <xdr:cNvPr id="881" name="楕円 880"/>
        <xdr:cNvSpPr/>
      </xdr:nvSpPr>
      <xdr:spPr>
        <a:xfrm>
          <a:off x="21272500" y="1305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120209</xdr:rowOff>
    </xdr:from>
    <xdr:ext cx="534377" cy="259045"/>
    <xdr:sp macro="" textlink="">
      <xdr:nvSpPr>
        <xdr:cNvPr id="882" name="テキスト ボックス 881"/>
        <xdr:cNvSpPr txBox="1"/>
      </xdr:nvSpPr>
      <xdr:spPr>
        <a:xfrm>
          <a:off x="21056111" y="1315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39408</xdr:rowOff>
    </xdr:from>
    <xdr:to>
      <xdr:col>107</xdr:col>
      <xdr:colOff>101600</xdr:colOff>
      <xdr:row>76</xdr:row>
      <xdr:rowOff>141008</xdr:rowOff>
    </xdr:to>
    <xdr:sp macro="" textlink="">
      <xdr:nvSpPr>
        <xdr:cNvPr id="883" name="楕円 882"/>
        <xdr:cNvSpPr/>
      </xdr:nvSpPr>
      <xdr:spPr>
        <a:xfrm>
          <a:off x="20383500" y="130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132135</xdr:rowOff>
    </xdr:from>
    <xdr:ext cx="534377" cy="259045"/>
    <xdr:sp macro="" textlink="">
      <xdr:nvSpPr>
        <xdr:cNvPr id="884" name="テキスト ボックス 883"/>
        <xdr:cNvSpPr txBox="1"/>
      </xdr:nvSpPr>
      <xdr:spPr>
        <a:xfrm>
          <a:off x="20167111" y="1316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150622</xdr:rowOff>
    </xdr:from>
    <xdr:to>
      <xdr:col>102</xdr:col>
      <xdr:colOff>165100</xdr:colOff>
      <xdr:row>76</xdr:row>
      <xdr:rowOff>80772</xdr:rowOff>
    </xdr:to>
    <xdr:sp macro="" textlink="">
      <xdr:nvSpPr>
        <xdr:cNvPr id="885" name="楕円 884"/>
        <xdr:cNvSpPr/>
      </xdr:nvSpPr>
      <xdr:spPr>
        <a:xfrm>
          <a:off x="19494500" y="130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71899</xdr:rowOff>
    </xdr:from>
    <xdr:ext cx="534377" cy="259045"/>
    <xdr:sp macro="" textlink="">
      <xdr:nvSpPr>
        <xdr:cNvPr id="886" name="テキスト ボックス 885"/>
        <xdr:cNvSpPr txBox="1"/>
      </xdr:nvSpPr>
      <xdr:spPr>
        <a:xfrm>
          <a:off x="19278111" y="1310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45543</xdr:rowOff>
    </xdr:from>
    <xdr:to>
      <xdr:col>98</xdr:col>
      <xdr:colOff>38100</xdr:colOff>
      <xdr:row>76</xdr:row>
      <xdr:rowOff>147143</xdr:rowOff>
    </xdr:to>
    <xdr:sp macro="" textlink="">
      <xdr:nvSpPr>
        <xdr:cNvPr id="887" name="楕円 886"/>
        <xdr:cNvSpPr/>
      </xdr:nvSpPr>
      <xdr:spPr>
        <a:xfrm>
          <a:off x="18605500" y="1307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138270</xdr:rowOff>
    </xdr:from>
    <xdr:ext cx="534377" cy="259045"/>
    <xdr:sp macro="" textlink="">
      <xdr:nvSpPr>
        <xdr:cNvPr id="888" name="テキスト ボックス 887"/>
        <xdr:cNvSpPr txBox="1"/>
      </xdr:nvSpPr>
      <xdr:spPr>
        <a:xfrm>
          <a:off x="18389111" y="131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人件費については、退職手当の増などにより、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％の増となった。扶助費は、臨時福祉給付金の減などにより、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％の減となった。公債費では、定時償還の減などにより</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％の減となった。維持補修費では、除雪費の減などにより</a:t>
          </a:r>
          <a:r>
            <a:rPr kumimoji="1" lang="en-US" altLang="ja-JP" sz="1300">
              <a:latin typeface="ＭＳ Ｐゴシック" panose="020B0600070205080204" pitchFamily="50" charset="-128"/>
              <a:ea typeface="ＭＳ Ｐゴシック" panose="020B0600070205080204" pitchFamily="50" charset="-128"/>
            </a:rPr>
            <a:t>38.8</a:t>
          </a:r>
          <a:r>
            <a:rPr kumimoji="1" lang="ja-JP" altLang="en-US" sz="1300">
              <a:latin typeface="ＭＳ Ｐゴシック" panose="020B0600070205080204" pitchFamily="50" charset="-128"/>
              <a:ea typeface="ＭＳ Ｐゴシック" panose="020B0600070205080204" pitchFamily="50" charset="-128"/>
            </a:rPr>
            <a:t>％の減となった。また、普通建設事業費は建築文化拠点施設整備事業費や文化ホールリニューアル事業費の増などにより</a:t>
          </a:r>
          <a:r>
            <a:rPr kumimoji="1" lang="en-US" altLang="ja-JP" sz="1300">
              <a:latin typeface="ＭＳ Ｐゴシック" panose="020B0600070205080204" pitchFamily="50" charset="-128"/>
              <a:ea typeface="ＭＳ Ｐゴシック" panose="020B0600070205080204" pitchFamily="50" charset="-128"/>
            </a:rPr>
            <a:t>35.5%</a:t>
          </a:r>
          <a:r>
            <a:rPr kumimoji="1" lang="ja-JP" altLang="en-US" sz="1300">
              <a:latin typeface="ＭＳ Ｐゴシック" panose="020B0600070205080204" pitchFamily="50" charset="-128"/>
              <a:ea typeface="ＭＳ Ｐゴシック" panose="020B0600070205080204" pitchFamily="50" charset="-128"/>
            </a:rPr>
            <a:t>の増となった。災害復旧事業費では、道路災害復旧事業費の増などにより</a:t>
          </a:r>
          <a:r>
            <a:rPr kumimoji="1" lang="en-US" altLang="ja-JP" sz="1300">
              <a:latin typeface="ＭＳ Ｐゴシック" panose="020B0600070205080204" pitchFamily="50" charset="-128"/>
              <a:ea typeface="ＭＳ Ｐゴシック" panose="020B0600070205080204" pitchFamily="50" charset="-128"/>
            </a:rPr>
            <a:t>266.2%</a:t>
          </a:r>
          <a:r>
            <a:rPr kumimoji="1" lang="ja-JP" altLang="en-US" sz="1300">
              <a:latin typeface="ＭＳ Ｐゴシック" panose="020B0600070205080204" pitchFamily="50" charset="-128"/>
              <a:ea typeface="ＭＳ Ｐゴシック" panose="020B0600070205080204" pitchFamily="50" charset="-128"/>
            </a:rPr>
            <a:t>の増となった。積立金については、公共施設再整備等積立基金への新規積立の減などにより</a:t>
          </a:r>
          <a:r>
            <a:rPr kumimoji="1" lang="en-US" altLang="ja-JP" sz="1300">
              <a:latin typeface="ＭＳ Ｐゴシック" panose="020B0600070205080204" pitchFamily="50" charset="-128"/>
              <a:ea typeface="ＭＳ Ｐゴシック" panose="020B0600070205080204" pitchFamily="50" charset="-128"/>
            </a:rPr>
            <a:t>36.0</a:t>
          </a:r>
          <a:r>
            <a:rPr kumimoji="1" lang="ja-JP" altLang="en-US" sz="1300">
              <a:latin typeface="ＭＳ Ｐゴシック" panose="020B0600070205080204" pitchFamily="50" charset="-128"/>
              <a:ea typeface="ＭＳ Ｐゴシック" panose="020B0600070205080204" pitchFamily="50" charset="-128"/>
            </a:rPr>
            <a:t>％の減となった。繰出金は、農村下水道事業の公営企業会計移行に伴う皆減などにより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の減となった。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石川県金沢市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453,654
448,037
468.64
181,459,419
178,691,493
1,666,820
101,336,661
215,563,779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61867</xdr:rowOff>
    </xdr:to>
    <xdr:cxnSp macro="">
      <xdr:nvCxnSpPr>
        <xdr:cNvPr id="58" name="直線コネクタ 57"/>
        <xdr:cNvCxnSpPr/>
      </xdr:nvCxnSpPr>
      <xdr:spPr>
        <a:xfrm flipV="1">
          <a:off x="4633595" y="537464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65694</xdr:rowOff>
    </xdr:from>
    <xdr:ext cx="469744" cy="259045"/>
    <xdr:sp macro="" textlink="">
      <xdr:nvSpPr>
        <xdr:cNvPr id="59" name="議会費最小値テキスト"/>
        <xdr:cNvSpPr txBox="1"/>
      </xdr:nvSpPr>
      <xdr:spPr>
        <a:xfrm>
          <a:off x="4686300" y="67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61867</xdr:rowOff>
    </xdr:from>
    <xdr:to>
      <xdr:col>24</xdr:col>
      <xdr:colOff>152400</xdr:colOff>
      <xdr:row>39</xdr:row>
      <xdr:rowOff>61867</xdr:rowOff>
    </xdr:to>
    <xdr:cxnSp macro="">
      <xdr:nvCxnSpPr>
        <xdr:cNvPr id="60" name="直線コネクタ 59"/>
        <xdr:cNvCxnSpPr/>
      </xdr:nvCxnSpPr>
      <xdr:spPr>
        <a:xfrm>
          <a:off x="4546600" y="674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110308</xdr:rowOff>
    </xdr:from>
    <xdr:to>
      <xdr:col>24</xdr:col>
      <xdr:colOff>63500</xdr:colOff>
      <xdr:row>35</xdr:row>
      <xdr:rowOff>11793</xdr:rowOff>
    </xdr:to>
    <xdr:cxnSp macro="">
      <xdr:nvCxnSpPr>
        <xdr:cNvPr id="63" name="直線コネクタ 62"/>
        <xdr:cNvCxnSpPr/>
      </xdr:nvCxnSpPr>
      <xdr:spPr>
        <a:xfrm>
          <a:off x="3797300" y="5939608"/>
          <a:ext cx="838200" cy="7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1469</xdr:rowOff>
    </xdr:from>
    <xdr:ext cx="469744" cy="259045"/>
    <xdr:sp macro="" textlink="">
      <xdr:nvSpPr>
        <xdr:cNvPr id="64" name="議会費平均値テキスト"/>
        <xdr:cNvSpPr txBox="1"/>
      </xdr:nvSpPr>
      <xdr:spPr>
        <a:xfrm>
          <a:off x="4686300" y="600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23042</xdr:rowOff>
    </xdr:from>
    <xdr:to>
      <xdr:col>24</xdr:col>
      <xdr:colOff>114300</xdr:colOff>
      <xdr:row>35</xdr:row>
      <xdr:rowOff>124642</xdr:rowOff>
    </xdr:to>
    <xdr:sp macro="" textlink="">
      <xdr:nvSpPr>
        <xdr:cNvPr id="65" name="フローチャート: 判断 64"/>
        <xdr:cNvSpPr/>
      </xdr:nvSpPr>
      <xdr:spPr>
        <a:xfrm>
          <a:off x="4584700" y="602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110308</xdr:rowOff>
    </xdr:from>
    <xdr:to>
      <xdr:col>19</xdr:col>
      <xdr:colOff>177800</xdr:colOff>
      <xdr:row>34</xdr:row>
      <xdr:rowOff>124460</xdr:rowOff>
    </xdr:to>
    <xdr:cxnSp macro="">
      <xdr:nvCxnSpPr>
        <xdr:cNvPr id="66" name="直線コネクタ 65"/>
        <xdr:cNvCxnSpPr/>
      </xdr:nvCxnSpPr>
      <xdr:spPr>
        <a:xfrm flipV="1">
          <a:off x="2908300" y="5939608"/>
          <a:ext cx="8890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110326</xdr:rowOff>
    </xdr:from>
    <xdr:ext cx="469744" cy="259045"/>
    <xdr:sp macro="" textlink="">
      <xdr:nvSpPr>
        <xdr:cNvPr id="68" name="テキスト ボックス 67"/>
        <xdr:cNvSpPr txBox="1"/>
      </xdr:nvSpPr>
      <xdr:spPr>
        <a:xfrm>
          <a:off x="3562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139156</xdr:rowOff>
    </xdr:from>
    <xdr:to>
      <xdr:col>15</xdr:col>
      <xdr:colOff>50800</xdr:colOff>
      <xdr:row>34</xdr:row>
      <xdr:rowOff>124460</xdr:rowOff>
    </xdr:to>
    <xdr:cxnSp macro="">
      <xdr:nvCxnSpPr>
        <xdr:cNvPr id="69" name="直線コネクタ 68"/>
        <xdr:cNvCxnSpPr/>
      </xdr:nvCxnSpPr>
      <xdr:spPr>
        <a:xfrm>
          <a:off x="2019300" y="5797006"/>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17599</xdr:rowOff>
    </xdr:from>
    <xdr:to>
      <xdr:col>15</xdr:col>
      <xdr:colOff>101600</xdr:colOff>
      <xdr:row>35</xdr:row>
      <xdr:rowOff>119199</xdr:rowOff>
    </xdr:to>
    <xdr:sp macro="" textlink="">
      <xdr:nvSpPr>
        <xdr:cNvPr id="70" name="フローチャート: 判断 69"/>
        <xdr:cNvSpPr/>
      </xdr:nvSpPr>
      <xdr:spPr>
        <a:xfrm>
          <a:off x="2857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110326</xdr:rowOff>
    </xdr:from>
    <xdr:ext cx="469744" cy="259045"/>
    <xdr:sp macro="" textlink="">
      <xdr:nvSpPr>
        <xdr:cNvPr id="71" name="テキスト ボックス 70"/>
        <xdr:cNvSpPr txBox="1"/>
      </xdr:nvSpPr>
      <xdr:spPr>
        <a:xfrm>
          <a:off x="2673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139156</xdr:rowOff>
    </xdr:from>
    <xdr:to>
      <xdr:col>10</xdr:col>
      <xdr:colOff>114300</xdr:colOff>
      <xdr:row>34</xdr:row>
      <xdr:rowOff>55880</xdr:rowOff>
    </xdr:to>
    <xdr:cxnSp macro="">
      <xdr:nvCxnSpPr>
        <xdr:cNvPr id="72" name="直線コネクタ 71"/>
        <xdr:cNvCxnSpPr/>
      </xdr:nvCxnSpPr>
      <xdr:spPr>
        <a:xfrm flipV="1">
          <a:off x="1130300" y="5797006"/>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51889</xdr:rowOff>
    </xdr:from>
    <xdr:to>
      <xdr:col>10</xdr:col>
      <xdr:colOff>165100</xdr:colOff>
      <xdr:row>34</xdr:row>
      <xdr:rowOff>153489</xdr:rowOff>
    </xdr:to>
    <xdr:sp macro="" textlink="">
      <xdr:nvSpPr>
        <xdr:cNvPr id="73" name="フローチャート: 判断 72"/>
        <xdr:cNvSpPr/>
      </xdr:nvSpPr>
      <xdr:spPr>
        <a:xfrm>
          <a:off x="1968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144616</xdr:rowOff>
    </xdr:from>
    <xdr:ext cx="469744" cy="259045"/>
    <xdr:sp macro="" textlink="">
      <xdr:nvSpPr>
        <xdr:cNvPr id="74" name="テキスト ボックス 73"/>
        <xdr:cNvSpPr txBox="1"/>
      </xdr:nvSpPr>
      <xdr:spPr>
        <a:xfrm>
          <a:off x="1784428"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93254</xdr:rowOff>
    </xdr:from>
    <xdr:to>
      <xdr:col>6</xdr:col>
      <xdr:colOff>38100</xdr:colOff>
      <xdr:row>35</xdr:row>
      <xdr:rowOff>23404</xdr:rowOff>
    </xdr:to>
    <xdr:sp macro="" textlink="">
      <xdr:nvSpPr>
        <xdr:cNvPr id="75" name="フローチャート: 判断 74"/>
        <xdr:cNvSpPr/>
      </xdr:nvSpPr>
      <xdr:spPr>
        <a:xfrm>
          <a:off x="1079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14531</xdr:rowOff>
    </xdr:from>
    <xdr:ext cx="469744" cy="259045"/>
    <xdr:sp macro="" textlink="">
      <xdr:nvSpPr>
        <xdr:cNvPr id="76" name="テキスト ボックス 75"/>
        <xdr:cNvSpPr txBox="1"/>
      </xdr:nvSpPr>
      <xdr:spPr>
        <a:xfrm>
          <a:off x="895428"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132443</xdr:rowOff>
    </xdr:from>
    <xdr:to>
      <xdr:col>24</xdr:col>
      <xdr:colOff>114300</xdr:colOff>
      <xdr:row>35</xdr:row>
      <xdr:rowOff>62593</xdr:rowOff>
    </xdr:to>
    <xdr:sp macro="" textlink="">
      <xdr:nvSpPr>
        <xdr:cNvPr id="82" name="楕円 81"/>
        <xdr:cNvSpPr/>
      </xdr:nvSpPr>
      <xdr:spPr>
        <a:xfrm>
          <a:off x="4584700" y="596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155320</xdr:rowOff>
    </xdr:from>
    <xdr:ext cx="469744" cy="259045"/>
    <xdr:sp macro="" textlink="">
      <xdr:nvSpPr>
        <xdr:cNvPr id="83" name="議会費該当値テキスト"/>
        <xdr:cNvSpPr txBox="1"/>
      </xdr:nvSpPr>
      <xdr:spPr>
        <a:xfrm>
          <a:off x="4686300"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59508</xdr:rowOff>
    </xdr:from>
    <xdr:to>
      <xdr:col>20</xdr:col>
      <xdr:colOff>38100</xdr:colOff>
      <xdr:row>34</xdr:row>
      <xdr:rowOff>161108</xdr:rowOff>
    </xdr:to>
    <xdr:sp macro="" textlink="">
      <xdr:nvSpPr>
        <xdr:cNvPr id="84" name="楕円 83"/>
        <xdr:cNvSpPr/>
      </xdr:nvSpPr>
      <xdr:spPr>
        <a:xfrm>
          <a:off x="3746500" y="588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6185</xdr:rowOff>
    </xdr:from>
    <xdr:ext cx="469744" cy="259045"/>
    <xdr:sp macro="" textlink="">
      <xdr:nvSpPr>
        <xdr:cNvPr id="85" name="テキスト ボックス 84"/>
        <xdr:cNvSpPr txBox="1"/>
      </xdr:nvSpPr>
      <xdr:spPr>
        <a:xfrm>
          <a:off x="3562428" y="566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73660</xdr:rowOff>
    </xdr:from>
    <xdr:to>
      <xdr:col>15</xdr:col>
      <xdr:colOff>101600</xdr:colOff>
      <xdr:row>35</xdr:row>
      <xdr:rowOff>3810</xdr:rowOff>
    </xdr:to>
    <xdr:sp macro="" textlink="">
      <xdr:nvSpPr>
        <xdr:cNvPr id="86" name="楕円 85"/>
        <xdr:cNvSpPr/>
      </xdr:nvSpPr>
      <xdr:spPr>
        <a:xfrm>
          <a:off x="2857500" y="590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20337</xdr:rowOff>
    </xdr:from>
    <xdr:ext cx="469744" cy="259045"/>
    <xdr:sp macro="" textlink="">
      <xdr:nvSpPr>
        <xdr:cNvPr id="87" name="テキスト ボックス 86"/>
        <xdr:cNvSpPr txBox="1"/>
      </xdr:nvSpPr>
      <xdr:spPr>
        <a:xfrm>
          <a:off x="2673428" y="567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88356</xdr:rowOff>
    </xdr:from>
    <xdr:to>
      <xdr:col>10</xdr:col>
      <xdr:colOff>165100</xdr:colOff>
      <xdr:row>34</xdr:row>
      <xdr:rowOff>18506</xdr:rowOff>
    </xdr:to>
    <xdr:sp macro="" textlink="">
      <xdr:nvSpPr>
        <xdr:cNvPr id="88" name="楕円 87"/>
        <xdr:cNvSpPr/>
      </xdr:nvSpPr>
      <xdr:spPr>
        <a:xfrm>
          <a:off x="1968500" y="574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35033</xdr:rowOff>
    </xdr:from>
    <xdr:ext cx="469744" cy="259045"/>
    <xdr:sp macro="" textlink="">
      <xdr:nvSpPr>
        <xdr:cNvPr id="89" name="テキスト ボックス 88"/>
        <xdr:cNvSpPr txBox="1"/>
      </xdr:nvSpPr>
      <xdr:spPr>
        <a:xfrm>
          <a:off x="1784428" y="5521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5080</xdr:rowOff>
    </xdr:from>
    <xdr:to>
      <xdr:col>6</xdr:col>
      <xdr:colOff>38100</xdr:colOff>
      <xdr:row>34</xdr:row>
      <xdr:rowOff>106680</xdr:rowOff>
    </xdr:to>
    <xdr:sp macro="" textlink="">
      <xdr:nvSpPr>
        <xdr:cNvPr id="90" name="楕円 89"/>
        <xdr:cNvSpPr/>
      </xdr:nvSpPr>
      <xdr:spPr>
        <a:xfrm>
          <a:off x="1079500" y="58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123207</xdr:rowOff>
    </xdr:from>
    <xdr:ext cx="469744" cy="259045"/>
    <xdr:sp macro="" textlink="">
      <xdr:nvSpPr>
        <xdr:cNvPr id="91" name="テキスト ボックス 90"/>
        <xdr:cNvSpPr txBox="1"/>
      </xdr:nvSpPr>
      <xdr:spPr>
        <a:xfrm>
          <a:off x="895428" y="560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73292</xdr:rowOff>
    </xdr:from>
    <xdr:to>
      <xdr:col>24</xdr:col>
      <xdr:colOff>62865</xdr:colOff>
      <xdr:row>58</xdr:row>
      <xdr:rowOff>114326</xdr:rowOff>
    </xdr:to>
    <xdr:cxnSp macro="">
      <xdr:nvCxnSpPr>
        <xdr:cNvPr id="114" name="直線コネクタ 113"/>
        <xdr:cNvCxnSpPr/>
      </xdr:nvCxnSpPr>
      <xdr:spPr>
        <a:xfrm flipV="1">
          <a:off x="4633595" y="8817242"/>
          <a:ext cx="1270" cy="124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118153</xdr:rowOff>
    </xdr:from>
    <xdr:ext cx="534377" cy="259045"/>
    <xdr:sp macro="" textlink="">
      <xdr:nvSpPr>
        <xdr:cNvPr id="115" name="総務費最小値テキスト"/>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114326</xdr:rowOff>
    </xdr:from>
    <xdr:to>
      <xdr:col>24</xdr:col>
      <xdr:colOff>152400</xdr:colOff>
      <xdr:row>58</xdr:row>
      <xdr:rowOff>114326</xdr:rowOff>
    </xdr:to>
    <xdr:cxnSp macro="">
      <xdr:nvCxnSpPr>
        <xdr:cNvPr id="116" name="直線コネクタ 115"/>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19969</xdr:rowOff>
    </xdr:from>
    <xdr:ext cx="534377" cy="259045"/>
    <xdr:sp macro="" textlink="">
      <xdr:nvSpPr>
        <xdr:cNvPr id="117" name="総務費最大値テキスト"/>
        <xdr:cNvSpPr txBox="1"/>
      </xdr:nvSpPr>
      <xdr:spPr>
        <a:xfrm>
          <a:off x="4686300" y="859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73292</xdr:rowOff>
    </xdr:from>
    <xdr:to>
      <xdr:col>24</xdr:col>
      <xdr:colOff>152400</xdr:colOff>
      <xdr:row>51</xdr:row>
      <xdr:rowOff>73292</xdr:rowOff>
    </xdr:to>
    <xdr:cxnSp macro="">
      <xdr:nvCxnSpPr>
        <xdr:cNvPr id="118" name="直線コネクタ 117"/>
        <xdr:cNvCxnSpPr/>
      </xdr:nvCxnSpPr>
      <xdr:spPr>
        <a:xfrm>
          <a:off x="4546600" y="881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95031</xdr:rowOff>
    </xdr:from>
    <xdr:to>
      <xdr:col>24</xdr:col>
      <xdr:colOff>63500</xdr:colOff>
      <xdr:row>58</xdr:row>
      <xdr:rowOff>12873</xdr:rowOff>
    </xdr:to>
    <xdr:cxnSp macro="">
      <xdr:nvCxnSpPr>
        <xdr:cNvPr id="119" name="直線コネクタ 118"/>
        <xdr:cNvCxnSpPr/>
      </xdr:nvCxnSpPr>
      <xdr:spPr>
        <a:xfrm flipV="1">
          <a:off x="3797300" y="9696231"/>
          <a:ext cx="838200" cy="26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50571</xdr:rowOff>
    </xdr:from>
    <xdr:ext cx="534377" cy="259045"/>
    <xdr:sp macro="" textlink="">
      <xdr:nvSpPr>
        <xdr:cNvPr id="120" name="総務費平均値テキスト"/>
        <xdr:cNvSpPr txBox="1"/>
      </xdr:nvSpPr>
      <xdr:spPr>
        <a:xfrm>
          <a:off x="4686300" y="9651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72144</xdr:rowOff>
    </xdr:from>
    <xdr:to>
      <xdr:col>24</xdr:col>
      <xdr:colOff>114300</xdr:colOff>
      <xdr:row>57</xdr:row>
      <xdr:rowOff>2294</xdr:rowOff>
    </xdr:to>
    <xdr:sp macro="" textlink="">
      <xdr:nvSpPr>
        <xdr:cNvPr id="121" name="フローチャート: 判断 120"/>
        <xdr:cNvSpPr/>
      </xdr:nvSpPr>
      <xdr:spPr>
        <a:xfrm>
          <a:off x="4584700" y="967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7432</xdr:rowOff>
    </xdr:from>
    <xdr:to>
      <xdr:col>19</xdr:col>
      <xdr:colOff>177800</xdr:colOff>
      <xdr:row>58</xdr:row>
      <xdr:rowOff>12873</xdr:rowOff>
    </xdr:to>
    <xdr:cxnSp macro="">
      <xdr:nvCxnSpPr>
        <xdr:cNvPr id="122" name="直線コネクタ 121"/>
        <xdr:cNvCxnSpPr/>
      </xdr:nvCxnSpPr>
      <xdr:spPr>
        <a:xfrm>
          <a:off x="2908300" y="9951532"/>
          <a:ext cx="8890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91415</xdr:rowOff>
    </xdr:from>
    <xdr:to>
      <xdr:col>20</xdr:col>
      <xdr:colOff>38100</xdr:colOff>
      <xdr:row>57</xdr:row>
      <xdr:rowOff>21565</xdr:rowOff>
    </xdr:to>
    <xdr:sp macro="" textlink="">
      <xdr:nvSpPr>
        <xdr:cNvPr id="123" name="フローチャート: 判断 122"/>
        <xdr:cNvSpPr/>
      </xdr:nvSpPr>
      <xdr:spPr>
        <a:xfrm>
          <a:off x="3746500" y="969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38092</xdr:rowOff>
    </xdr:from>
    <xdr:ext cx="534377" cy="259045"/>
    <xdr:sp macro="" textlink="">
      <xdr:nvSpPr>
        <xdr:cNvPr id="124" name="テキスト ボックス 123"/>
        <xdr:cNvSpPr txBox="1"/>
      </xdr:nvSpPr>
      <xdr:spPr>
        <a:xfrm>
          <a:off x="3530111" y="946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150604</xdr:rowOff>
    </xdr:from>
    <xdr:to>
      <xdr:col>15</xdr:col>
      <xdr:colOff>50800</xdr:colOff>
      <xdr:row>58</xdr:row>
      <xdr:rowOff>7432</xdr:rowOff>
    </xdr:to>
    <xdr:cxnSp macro="">
      <xdr:nvCxnSpPr>
        <xdr:cNvPr id="125" name="直線コネクタ 124"/>
        <xdr:cNvCxnSpPr/>
      </xdr:nvCxnSpPr>
      <xdr:spPr>
        <a:xfrm>
          <a:off x="2019300" y="9923254"/>
          <a:ext cx="889000" cy="2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52781</xdr:rowOff>
    </xdr:from>
    <xdr:to>
      <xdr:col>15</xdr:col>
      <xdr:colOff>101600</xdr:colOff>
      <xdr:row>56</xdr:row>
      <xdr:rowOff>154381</xdr:rowOff>
    </xdr:to>
    <xdr:sp macro="" textlink="">
      <xdr:nvSpPr>
        <xdr:cNvPr id="126" name="フローチャート: 判断 125"/>
        <xdr:cNvSpPr/>
      </xdr:nvSpPr>
      <xdr:spPr>
        <a:xfrm>
          <a:off x="2857500" y="965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170908</xdr:rowOff>
    </xdr:from>
    <xdr:ext cx="534377" cy="259045"/>
    <xdr:sp macro="" textlink="">
      <xdr:nvSpPr>
        <xdr:cNvPr id="127" name="テキスト ボックス 126"/>
        <xdr:cNvSpPr txBox="1"/>
      </xdr:nvSpPr>
      <xdr:spPr>
        <a:xfrm>
          <a:off x="2641111" y="942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43139</xdr:rowOff>
    </xdr:from>
    <xdr:to>
      <xdr:col>10</xdr:col>
      <xdr:colOff>114300</xdr:colOff>
      <xdr:row>57</xdr:row>
      <xdr:rowOff>150604</xdr:rowOff>
    </xdr:to>
    <xdr:cxnSp macro="">
      <xdr:nvCxnSpPr>
        <xdr:cNvPr id="128" name="直線コネクタ 127"/>
        <xdr:cNvCxnSpPr/>
      </xdr:nvCxnSpPr>
      <xdr:spPr>
        <a:xfrm>
          <a:off x="1130300" y="9644339"/>
          <a:ext cx="889000" cy="27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35682</xdr:rowOff>
    </xdr:from>
    <xdr:to>
      <xdr:col>10</xdr:col>
      <xdr:colOff>165100</xdr:colOff>
      <xdr:row>56</xdr:row>
      <xdr:rowOff>137282</xdr:rowOff>
    </xdr:to>
    <xdr:sp macro="" textlink="">
      <xdr:nvSpPr>
        <xdr:cNvPr id="129" name="フローチャート: 判断 128"/>
        <xdr:cNvSpPr/>
      </xdr:nvSpPr>
      <xdr:spPr>
        <a:xfrm>
          <a:off x="19685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153809</xdr:rowOff>
    </xdr:from>
    <xdr:ext cx="534377" cy="259045"/>
    <xdr:sp macro="" textlink="">
      <xdr:nvSpPr>
        <xdr:cNvPr id="130" name="テキスト ボックス 129"/>
        <xdr:cNvSpPr txBox="1"/>
      </xdr:nvSpPr>
      <xdr:spPr>
        <a:xfrm>
          <a:off x="1752111" y="941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31728</xdr:rowOff>
    </xdr:from>
    <xdr:to>
      <xdr:col>6</xdr:col>
      <xdr:colOff>38100</xdr:colOff>
      <xdr:row>56</xdr:row>
      <xdr:rowOff>133328</xdr:rowOff>
    </xdr:to>
    <xdr:sp macro="" textlink="">
      <xdr:nvSpPr>
        <xdr:cNvPr id="131" name="フローチャート: 判断 130"/>
        <xdr:cNvSpPr/>
      </xdr:nvSpPr>
      <xdr:spPr>
        <a:xfrm>
          <a:off x="1079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124455</xdr:rowOff>
    </xdr:from>
    <xdr:ext cx="534377" cy="259045"/>
    <xdr:sp macro="" textlink="">
      <xdr:nvSpPr>
        <xdr:cNvPr id="132" name="テキスト ボックス 131"/>
        <xdr:cNvSpPr txBox="1"/>
      </xdr:nvSpPr>
      <xdr:spPr>
        <a:xfrm>
          <a:off x="863111" y="972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44231</xdr:rowOff>
    </xdr:from>
    <xdr:to>
      <xdr:col>24</xdr:col>
      <xdr:colOff>114300</xdr:colOff>
      <xdr:row>56</xdr:row>
      <xdr:rowOff>145831</xdr:rowOff>
    </xdr:to>
    <xdr:sp macro="" textlink="">
      <xdr:nvSpPr>
        <xdr:cNvPr id="138" name="楕円 137"/>
        <xdr:cNvSpPr/>
      </xdr:nvSpPr>
      <xdr:spPr>
        <a:xfrm>
          <a:off x="4584700" y="964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67108</xdr:rowOff>
    </xdr:from>
    <xdr:ext cx="534377" cy="259045"/>
    <xdr:sp macro="" textlink="">
      <xdr:nvSpPr>
        <xdr:cNvPr id="139" name="総務費該当値テキスト"/>
        <xdr:cNvSpPr txBox="1"/>
      </xdr:nvSpPr>
      <xdr:spPr>
        <a:xfrm>
          <a:off x="4686300" y="949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133523</xdr:rowOff>
    </xdr:from>
    <xdr:to>
      <xdr:col>20</xdr:col>
      <xdr:colOff>38100</xdr:colOff>
      <xdr:row>58</xdr:row>
      <xdr:rowOff>63673</xdr:rowOff>
    </xdr:to>
    <xdr:sp macro="" textlink="">
      <xdr:nvSpPr>
        <xdr:cNvPr id="140" name="楕円 139"/>
        <xdr:cNvSpPr/>
      </xdr:nvSpPr>
      <xdr:spPr>
        <a:xfrm>
          <a:off x="3746500" y="990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54800</xdr:rowOff>
    </xdr:from>
    <xdr:ext cx="534377" cy="259045"/>
    <xdr:sp macro="" textlink="">
      <xdr:nvSpPr>
        <xdr:cNvPr id="141" name="テキスト ボックス 140"/>
        <xdr:cNvSpPr txBox="1"/>
      </xdr:nvSpPr>
      <xdr:spPr>
        <a:xfrm>
          <a:off x="3530111" y="999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128082</xdr:rowOff>
    </xdr:from>
    <xdr:to>
      <xdr:col>15</xdr:col>
      <xdr:colOff>101600</xdr:colOff>
      <xdr:row>58</xdr:row>
      <xdr:rowOff>58232</xdr:rowOff>
    </xdr:to>
    <xdr:sp macro="" textlink="">
      <xdr:nvSpPr>
        <xdr:cNvPr id="142" name="楕円 141"/>
        <xdr:cNvSpPr/>
      </xdr:nvSpPr>
      <xdr:spPr>
        <a:xfrm>
          <a:off x="2857500" y="99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49359</xdr:rowOff>
    </xdr:from>
    <xdr:ext cx="534377" cy="259045"/>
    <xdr:sp macro="" textlink="">
      <xdr:nvSpPr>
        <xdr:cNvPr id="143" name="テキスト ボックス 142"/>
        <xdr:cNvSpPr txBox="1"/>
      </xdr:nvSpPr>
      <xdr:spPr>
        <a:xfrm>
          <a:off x="2641111" y="999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99804</xdr:rowOff>
    </xdr:from>
    <xdr:to>
      <xdr:col>10</xdr:col>
      <xdr:colOff>165100</xdr:colOff>
      <xdr:row>58</xdr:row>
      <xdr:rowOff>29954</xdr:rowOff>
    </xdr:to>
    <xdr:sp macro="" textlink="">
      <xdr:nvSpPr>
        <xdr:cNvPr id="144" name="楕円 143"/>
        <xdr:cNvSpPr/>
      </xdr:nvSpPr>
      <xdr:spPr>
        <a:xfrm>
          <a:off x="1968500" y="98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21081</xdr:rowOff>
    </xdr:from>
    <xdr:ext cx="534377" cy="259045"/>
    <xdr:sp macro="" textlink="">
      <xdr:nvSpPr>
        <xdr:cNvPr id="145" name="テキスト ボックス 144"/>
        <xdr:cNvSpPr txBox="1"/>
      </xdr:nvSpPr>
      <xdr:spPr>
        <a:xfrm>
          <a:off x="1752111" y="996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163789</xdr:rowOff>
    </xdr:from>
    <xdr:to>
      <xdr:col>6</xdr:col>
      <xdr:colOff>38100</xdr:colOff>
      <xdr:row>56</xdr:row>
      <xdr:rowOff>93939</xdr:rowOff>
    </xdr:to>
    <xdr:sp macro="" textlink="">
      <xdr:nvSpPr>
        <xdr:cNvPr id="146" name="楕円 145"/>
        <xdr:cNvSpPr/>
      </xdr:nvSpPr>
      <xdr:spPr>
        <a:xfrm>
          <a:off x="1079500" y="959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110466</xdr:rowOff>
    </xdr:from>
    <xdr:ext cx="534377" cy="259045"/>
    <xdr:sp macro="" textlink="">
      <xdr:nvSpPr>
        <xdr:cNvPr id="147" name="テキスト ボックス 146"/>
        <xdr:cNvSpPr txBox="1"/>
      </xdr:nvSpPr>
      <xdr:spPr>
        <a:xfrm>
          <a:off x="863111" y="936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16599</xdr:rowOff>
    </xdr:from>
    <xdr:to>
      <xdr:col>24</xdr:col>
      <xdr:colOff>62865</xdr:colOff>
      <xdr:row>79</xdr:row>
      <xdr:rowOff>101358</xdr:rowOff>
    </xdr:to>
    <xdr:cxnSp macro="">
      <xdr:nvCxnSpPr>
        <xdr:cNvPr id="172" name="直線コネクタ 171"/>
        <xdr:cNvCxnSpPr/>
      </xdr:nvCxnSpPr>
      <xdr:spPr>
        <a:xfrm flipV="1">
          <a:off x="4633595" y="12189549"/>
          <a:ext cx="1270" cy="1456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105185</xdr:rowOff>
    </xdr:from>
    <xdr:ext cx="599010" cy="259045"/>
    <xdr:sp macro="" textlink="">
      <xdr:nvSpPr>
        <xdr:cNvPr id="173" name="民生費最小値テキスト"/>
        <xdr:cNvSpPr txBox="1"/>
      </xdr:nvSpPr>
      <xdr:spPr>
        <a:xfrm>
          <a:off x="4686300" y="1364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101358</xdr:rowOff>
    </xdr:from>
    <xdr:to>
      <xdr:col>24</xdr:col>
      <xdr:colOff>152400</xdr:colOff>
      <xdr:row>79</xdr:row>
      <xdr:rowOff>101358</xdr:rowOff>
    </xdr:to>
    <xdr:cxnSp macro="">
      <xdr:nvCxnSpPr>
        <xdr:cNvPr id="174" name="直線コネクタ 173"/>
        <xdr:cNvCxnSpPr/>
      </xdr:nvCxnSpPr>
      <xdr:spPr>
        <a:xfrm>
          <a:off x="4546600" y="1364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134726</xdr:rowOff>
    </xdr:from>
    <xdr:ext cx="599010" cy="259045"/>
    <xdr:sp macro="" textlink="">
      <xdr:nvSpPr>
        <xdr:cNvPr id="175" name="民生費最大値テキスト"/>
        <xdr:cNvSpPr txBox="1"/>
      </xdr:nvSpPr>
      <xdr:spPr>
        <a:xfrm>
          <a:off x="4686300" y="1196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230,193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16599</xdr:rowOff>
    </xdr:from>
    <xdr:to>
      <xdr:col>24</xdr:col>
      <xdr:colOff>152400</xdr:colOff>
      <xdr:row>71</xdr:row>
      <xdr:rowOff>16599</xdr:rowOff>
    </xdr:to>
    <xdr:cxnSp macro="">
      <xdr:nvCxnSpPr>
        <xdr:cNvPr id="176" name="直線コネクタ 175"/>
        <xdr:cNvCxnSpPr/>
      </xdr:nvCxnSpPr>
      <xdr:spPr>
        <a:xfrm>
          <a:off x="4546600" y="1218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90551</xdr:rowOff>
    </xdr:from>
    <xdr:to>
      <xdr:col>24</xdr:col>
      <xdr:colOff>63500</xdr:colOff>
      <xdr:row>77</xdr:row>
      <xdr:rowOff>121653</xdr:rowOff>
    </xdr:to>
    <xdr:cxnSp macro="">
      <xdr:nvCxnSpPr>
        <xdr:cNvPr id="177" name="直線コネクタ 176"/>
        <xdr:cNvCxnSpPr/>
      </xdr:nvCxnSpPr>
      <xdr:spPr>
        <a:xfrm>
          <a:off x="3797300" y="13292201"/>
          <a:ext cx="838200" cy="3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152125</xdr:rowOff>
    </xdr:from>
    <xdr:ext cx="599010" cy="259045"/>
    <xdr:sp macro="" textlink="">
      <xdr:nvSpPr>
        <xdr:cNvPr id="178" name="民生費平均値テキスト"/>
        <xdr:cNvSpPr txBox="1"/>
      </xdr:nvSpPr>
      <xdr:spPr>
        <a:xfrm>
          <a:off x="4686300" y="12839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129248</xdr:rowOff>
    </xdr:from>
    <xdr:to>
      <xdr:col>24</xdr:col>
      <xdr:colOff>114300</xdr:colOff>
      <xdr:row>76</xdr:row>
      <xdr:rowOff>59398</xdr:rowOff>
    </xdr:to>
    <xdr:sp macro="" textlink="">
      <xdr:nvSpPr>
        <xdr:cNvPr id="179" name="フローチャート: 判断 178"/>
        <xdr:cNvSpPr/>
      </xdr:nvSpPr>
      <xdr:spPr>
        <a:xfrm>
          <a:off x="45847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90551</xdr:rowOff>
    </xdr:from>
    <xdr:to>
      <xdr:col>19</xdr:col>
      <xdr:colOff>177800</xdr:colOff>
      <xdr:row>77</xdr:row>
      <xdr:rowOff>121831</xdr:rowOff>
    </xdr:to>
    <xdr:cxnSp macro="">
      <xdr:nvCxnSpPr>
        <xdr:cNvPr id="180" name="直線コネクタ 179"/>
        <xdr:cNvCxnSpPr/>
      </xdr:nvCxnSpPr>
      <xdr:spPr>
        <a:xfrm flipV="1">
          <a:off x="2908300" y="13292201"/>
          <a:ext cx="889000" cy="3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139979</xdr:rowOff>
    </xdr:from>
    <xdr:to>
      <xdr:col>20</xdr:col>
      <xdr:colOff>38100</xdr:colOff>
      <xdr:row>76</xdr:row>
      <xdr:rowOff>70129</xdr:rowOff>
    </xdr:to>
    <xdr:sp macro="" textlink="">
      <xdr:nvSpPr>
        <xdr:cNvPr id="181" name="フローチャート: 判断 180"/>
        <xdr:cNvSpPr/>
      </xdr:nvSpPr>
      <xdr:spPr>
        <a:xfrm>
          <a:off x="3746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86656</xdr:rowOff>
    </xdr:from>
    <xdr:ext cx="599010" cy="259045"/>
    <xdr:sp macro="" textlink="">
      <xdr:nvSpPr>
        <xdr:cNvPr id="182" name="テキスト ボックス 181"/>
        <xdr:cNvSpPr txBox="1"/>
      </xdr:nvSpPr>
      <xdr:spPr>
        <a:xfrm>
          <a:off x="3497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121831</xdr:rowOff>
    </xdr:from>
    <xdr:to>
      <xdr:col>15</xdr:col>
      <xdr:colOff>50800</xdr:colOff>
      <xdr:row>77</xdr:row>
      <xdr:rowOff>164046</xdr:rowOff>
    </xdr:to>
    <xdr:cxnSp macro="">
      <xdr:nvCxnSpPr>
        <xdr:cNvPr id="183" name="直線コネクタ 182"/>
        <xdr:cNvCxnSpPr/>
      </xdr:nvCxnSpPr>
      <xdr:spPr>
        <a:xfrm flipV="1">
          <a:off x="2019300" y="13323481"/>
          <a:ext cx="889000" cy="4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152882</xdr:rowOff>
    </xdr:from>
    <xdr:to>
      <xdr:col>15</xdr:col>
      <xdr:colOff>101600</xdr:colOff>
      <xdr:row>76</xdr:row>
      <xdr:rowOff>83032</xdr:rowOff>
    </xdr:to>
    <xdr:sp macro="" textlink="">
      <xdr:nvSpPr>
        <xdr:cNvPr id="184" name="フローチャート: 判断 183"/>
        <xdr:cNvSpPr/>
      </xdr:nvSpPr>
      <xdr:spPr>
        <a:xfrm>
          <a:off x="2857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99560</xdr:rowOff>
    </xdr:from>
    <xdr:ext cx="599010" cy="259045"/>
    <xdr:sp macro="" textlink="">
      <xdr:nvSpPr>
        <xdr:cNvPr id="185" name="テキスト ボックス 184"/>
        <xdr:cNvSpPr txBox="1"/>
      </xdr:nvSpPr>
      <xdr:spPr>
        <a:xfrm>
          <a:off x="2608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164046</xdr:rowOff>
    </xdr:from>
    <xdr:to>
      <xdr:col>10</xdr:col>
      <xdr:colOff>114300</xdr:colOff>
      <xdr:row>78</xdr:row>
      <xdr:rowOff>6693</xdr:rowOff>
    </xdr:to>
    <xdr:cxnSp macro="">
      <xdr:nvCxnSpPr>
        <xdr:cNvPr id="186" name="直線コネクタ 185"/>
        <xdr:cNvCxnSpPr/>
      </xdr:nvCxnSpPr>
      <xdr:spPr>
        <a:xfrm flipV="1">
          <a:off x="1130300" y="13365696"/>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63182</xdr:rowOff>
    </xdr:from>
    <xdr:to>
      <xdr:col>10</xdr:col>
      <xdr:colOff>165100</xdr:colOff>
      <xdr:row>76</xdr:row>
      <xdr:rowOff>164782</xdr:rowOff>
    </xdr:to>
    <xdr:sp macro="" textlink="">
      <xdr:nvSpPr>
        <xdr:cNvPr id="187" name="フローチャート: 判断 186"/>
        <xdr:cNvSpPr/>
      </xdr:nvSpPr>
      <xdr:spPr>
        <a:xfrm>
          <a:off x="1968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9859</xdr:rowOff>
    </xdr:from>
    <xdr:ext cx="599010" cy="259045"/>
    <xdr:sp macro="" textlink="">
      <xdr:nvSpPr>
        <xdr:cNvPr id="188" name="テキスト ボックス 187"/>
        <xdr:cNvSpPr txBox="1"/>
      </xdr:nvSpPr>
      <xdr:spPr>
        <a:xfrm>
          <a:off x="1719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101955</xdr:rowOff>
    </xdr:from>
    <xdr:to>
      <xdr:col>6</xdr:col>
      <xdr:colOff>38100</xdr:colOff>
      <xdr:row>77</xdr:row>
      <xdr:rowOff>32105</xdr:rowOff>
    </xdr:to>
    <xdr:sp macro="" textlink="">
      <xdr:nvSpPr>
        <xdr:cNvPr id="189" name="フローチャート: 判断 188"/>
        <xdr:cNvSpPr/>
      </xdr:nvSpPr>
      <xdr:spPr>
        <a:xfrm>
          <a:off x="1079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48633</xdr:rowOff>
    </xdr:from>
    <xdr:ext cx="599010" cy="259045"/>
    <xdr:sp macro="" textlink="">
      <xdr:nvSpPr>
        <xdr:cNvPr id="190" name="テキスト ボックス 189"/>
        <xdr:cNvSpPr txBox="1"/>
      </xdr:nvSpPr>
      <xdr:spPr>
        <a:xfrm>
          <a:off x="830795"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70853</xdr:rowOff>
    </xdr:from>
    <xdr:to>
      <xdr:col>24</xdr:col>
      <xdr:colOff>114300</xdr:colOff>
      <xdr:row>78</xdr:row>
      <xdr:rowOff>1003</xdr:rowOff>
    </xdr:to>
    <xdr:sp macro="" textlink="">
      <xdr:nvSpPr>
        <xdr:cNvPr id="196" name="楕円 195"/>
        <xdr:cNvSpPr/>
      </xdr:nvSpPr>
      <xdr:spPr>
        <a:xfrm>
          <a:off x="4584700" y="1327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49280</xdr:rowOff>
    </xdr:from>
    <xdr:ext cx="599010" cy="259045"/>
    <xdr:sp macro="" textlink="">
      <xdr:nvSpPr>
        <xdr:cNvPr id="197" name="民生費該当値テキスト"/>
        <xdr:cNvSpPr txBox="1"/>
      </xdr:nvSpPr>
      <xdr:spPr>
        <a:xfrm>
          <a:off x="4686300" y="1325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39751</xdr:rowOff>
    </xdr:from>
    <xdr:to>
      <xdr:col>20</xdr:col>
      <xdr:colOff>38100</xdr:colOff>
      <xdr:row>77</xdr:row>
      <xdr:rowOff>141351</xdr:rowOff>
    </xdr:to>
    <xdr:sp macro="" textlink="">
      <xdr:nvSpPr>
        <xdr:cNvPr id="198" name="楕円 197"/>
        <xdr:cNvSpPr/>
      </xdr:nvSpPr>
      <xdr:spPr>
        <a:xfrm>
          <a:off x="3746500" y="132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132478</xdr:rowOff>
    </xdr:from>
    <xdr:ext cx="599010" cy="259045"/>
    <xdr:sp macro="" textlink="">
      <xdr:nvSpPr>
        <xdr:cNvPr id="199" name="テキスト ボックス 198"/>
        <xdr:cNvSpPr txBox="1"/>
      </xdr:nvSpPr>
      <xdr:spPr>
        <a:xfrm>
          <a:off x="3497795" y="1333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71031</xdr:rowOff>
    </xdr:from>
    <xdr:to>
      <xdr:col>15</xdr:col>
      <xdr:colOff>101600</xdr:colOff>
      <xdr:row>78</xdr:row>
      <xdr:rowOff>1181</xdr:rowOff>
    </xdr:to>
    <xdr:sp macro="" textlink="">
      <xdr:nvSpPr>
        <xdr:cNvPr id="200" name="楕円 199"/>
        <xdr:cNvSpPr/>
      </xdr:nvSpPr>
      <xdr:spPr>
        <a:xfrm>
          <a:off x="2857500" y="1327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163758</xdr:rowOff>
    </xdr:from>
    <xdr:ext cx="599010" cy="259045"/>
    <xdr:sp macro="" textlink="">
      <xdr:nvSpPr>
        <xdr:cNvPr id="201" name="テキスト ボックス 200"/>
        <xdr:cNvSpPr txBox="1"/>
      </xdr:nvSpPr>
      <xdr:spPr>
        <a:xfrm>
          <a:off x="2608795" y="13365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113246</xdr:rowOff>
    </xdr:from>
    <xdr:to>
      <xdr:col>10</xdr:col>
      <xdr:colOff>165100</xdr:colOff>
      <xdr:row>78</xdr:row>
      <xdr:rowOff>43396</xdr:rowOff>
    </xdr:to>
    <xdr:sp macro="" textlink="">
      <xdr:nvSpPr>
        <xdr:cNvPr id="202" name="楕円 201"/>
        <xdr:cNvSpPr/>
      </xdr:nvSpPr>
      <xdr:spPr>
        <a:xfrm>
          <a:off x="1968500" y="133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34523</xdr:rowOff>
    </xdr:from>
    <xdr:ext cx="599010" cy="259045"/>
    <xdr:sp macro="" textlink="">
      <xdr:nvSpPr>
        <xdr:cNvPr id="203" name="テキスト ボックス 202"/>
        <xdr:cNvSpPr txBox="1"/>
      </xdr:nvSpPr>
      <xdr:spPr>
        <a:xfrm>
          <a:off x="1719795" y="1340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127343</xdr:rowOff>
    </xdr:from>
    <xdr:to>
      <xdr:col>6</xdr:col>
      <xdr:colOff>38100</xdr:colOff>
      <xdr:row>78</xdr:row>
      <xdr:rowOff>57493</xdr:rowOff>
    </xdr:to>
    <xdr:sp macro="" textlink="">
      <xdr:nvSpPr>
        <xdr:cNvPr id="204" name="楕円 203"/>
        <xdr:cNvSpPr/>
      </xdr:nvSpPr>
      <xdr:spPr>
        <a:xfrm>
          <a:off x="1079500" y="1332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48620</xdr:rowOff>
    </xdr:from>
    <xdr:ext cx="599010" cy="259045"/>
    <xdr:sp macro="" textlink="">
      <xdr:nvSpPr>
        <xdr:cNvPr id="205" name="テキスト ボックス 204"/>
        <xdr:cNvSpPr txBox="1"/>
      </xdr:nvSpPr>
      <xdr:spPr>
        <a:xfrm>
          <a:off x="830795" y="13421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27849</xdr:rowOff>
    </xdr:from>
    <xdr:to>
      <xdr:col>24</xdr:col>
      <xdr:colOff>62865</xdr:colOff>
      <xdr:row>99</xdr:row>
      <xdr:rowOff>51133</xdr:rowOff>
    </xdr:to>
    <xdr:cxnSp macro="">
      <xdr:nvCxnSpPr>
        <xdr:cNvPr id="232" name="直線コネクタ 231"/>
        <xdr:cNvCxnSpPr/>
      </xdr:nvCxnSpPr>
      <xdr:spPr>
        <a:xfrm flipV="1">
          <a:off x="4633595" y="15458349"/>
          <a:ext cx="1270" cy="156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54960</xdr:rowOff>
    </xdr:from>
    <xdr:ext cx="534377" cy="259045"/>
    <xdr:sp macro="" textlink="">
      <xdr:nvSpPr>
        <xdr:cNvPr id="233" name="衛生費最小値テキスト"/>
        <xdr:cNvSpPr txBox="1"/>
      </xdr:nvSpPr>
      <xdr:spPr>
        <a:xfrm>
          <a:off x="4686300" y="170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51133</xdr:rowOff>
    </xdr:from>
    <xdr:to>
      <xdr:col>24</xdr:col>
      <xdr:colOff>152400</xdr:colOff>
      <xdr:row>99</xdr:row>
      <xdr:rowOff>51133</xdr:rowOff>
    </xdr:to>
    <xdr:cxnSp macro="">
      <xdr:nvCxnSpPr>
        <xdr:cNvPr id="234" name="直線コネクタ 233"/>
        <xdr:cNvCxnSpPr/>
      </xdr:nvCxnSpPr>
      <xdr:spPr>
        <a:xfrm>
          <a:off x="4546600" y="170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145976</xdr:rowOff>
    </xdr:from>
    <xdr:ext cx="534377" cy="259045"/>
    <xdr:sp macro="" textlink="">
      <xdr:nvSpPr>
        <xdr:cNvPr id="235" name="衛生費最大値テキスト"/>
        <xdr:cNvSpPr txBox="1"/>
      </xdr:nvSpPr>
      <xdr:spPr>
        <a:xfrm>
          <a:off x="4686300" y="152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27849</xdr:rowOff>
    </xdr:from>
    <xdr:to>
      <xdr:col>24</xdr:col>
      <xdr:colOff>152400</xdr:colOff>
      <xdr:row>90</xdr:row>
      <xdr:rowOff>27849</xdr:rowOff>
    </xdr:to>
    <xdr:cxnSp macro="">
      <xdr:nvCxnSpPr>
        <xdr:cNvPr id="236" name="直線コネクタ 235"/>
        <xdr:cNvCxnSpPr/>
      </xdr:nvCxnSpPr>
      <xdr:spPr>
        <a:xfrm>
          <a:off x="4546600" y="154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105606</xdr:rowOff>
    </xdr:from>
    <xdr:to>
      <xdr:col>24</xdr:col>
      <xdr:colOff>63500</xdr:colOff>
      <xdr:row>96</xdr:row>
      <xdr:rowOff>162626</xdr:rowOff>
    </xdr:to>
    <xdr:cxnSp macro="">
      <xdr:nvCxnSpPr>
        <xdr:cNvPr id="237" name="直線コネクタ 236"/>
        <xdr:cNvCxnSpPr/>
      </xdr:nvCxnSpPr>
      <xdr:spPr>
        <a:xfrm flipV="1">
          <a:off x="3797300" y="16564806"/>
          <a:ext cx="838200" cy="5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74283</xdr:rowOff>
    </xdr:from>
    <xdr:ext cx="534377" cy="259045"/>
    <xdr:sp macro="" textlink="">
      <xdr:nvSpPr>
        <xdr:cNvPr id="238" name="衛生費平均値テキスト"/>
        <xdr:cNvSpPr txBox="1"/>
      </xdr:nvSpPr>
      <xdr:spPr>
        <a:xfrm>
          <a:off x="4686300" y="16533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95856</xdr:rowOff>
    </xdr:from>
    <xdr:to>
      <xdr:col>24</xdr:col>
      <xdr:colOff>114300</xdr:colOff>
      <xdr:row>97</xdr:row>
      <xdr:rowOff>26006</xdr:rowOff>
    </xdr:to>
    <xdr:sp macro="" textlink="">
      <xdr:nvSpPr>
        <xdr:cNvPr id="239" name="フローチャート: 判断 238"/>
        <xdr:cNvSpPr/>
      </xdr:nvSpPr>
      <xdr:spPr>
        <a:xfrm>
          <a:off x="45847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162626</xdr:rowOff>
    </xdr:from>
    <xdr:to>
      <xdr:col>19</xdr:col>
      <xdr:colOff>177800</xdr:colOff>
      <xdr:row>97</xdr:row>
      <xdr:rowOff>69879</xdr:rowOff>
    </xdr:to>
    <xdr:cxnSp macro="">
      <xdr:nvCxnSpPr>
        <xdr:cNvPr id="240" name="直線コネクタ 239"/>
        <xdr:cNvCxnSpPr/>
      </xdr:nvCxnSpPr>
      <xdr:spPr>
        <a:xfrm flipV="1">
          <a:off x="2908300" y="16621826"/>
          <a:ext cx="889000" cy="7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155456</xdr:rowOff>
    </xdr:from>
    <xdr:to>
      <xdr:col>20</xdr:col>
      <xdr:colOff>38100</xdr:colOff>
      <xdr:row>97</xdr:row>
      <xdr:rowOff>85606</xdr:rowOff>
    </xdr:to>
    <xdr:sp macro="" textlink="">
      <xdr:nvSpPr>
        <xdr:cNvPr id="241" name="フローチャート: 判断 240"/>
        <xdr:cNvSpPr/>
      </xdr:nvSpPr>
      <xdr:spPr>
        <a:xfrm>
          <a:off x="3746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76733</xdr:rowOff>
    </xdr:from>
    <xdr:ext cx="534377" cy="259045"/>
    <xdr:sp macro="" textlink="">
      <xdr:nvSpPr>
        <xdr:cNvPr id="242" name="テキスト ボックス 241"/>
        <xdr:cNvSpPr txBox="1"/>
      </xdr:nvSpPr>
      <xdr:spPr>
        <a:xfrm>
          <a:off x="3530111" y="1670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69879</xdr:rowOff>
    </xdr:from>
    <xdr:to>
      <xdr:col>15</xdr:col>
      <xdr:colOff>50800</xdr:colOff>
      <xdr:row>98</xdr:row>
      <xdr:rowOff>6524</xdr:rowOff>
    </xdr:to>
    <xdr:cxnSp macro="">
      <xdr:nvCxnSpPr>
        <xdr:cNvPr id="243" name="直線コネクタ 242"/>
        <xdr:cNvCxnSpPr/>
      </xdr:nvCxnSpPr>
      <xdr:spPr>
        <a:xfrm flipV="1">
          <a:off x="2019300" y="16700529"/>
          <a:ext cx="889000" cy="10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154736</xdr:rowOff>
    </xdr:from>
    <xdr:to>
      <xdr:col>15</xdr:col>
      <xdr:colOff>101600</xdr:colOff>
      <xdr:row>97</xdr:row>
      <xdr:rowOff>84886</xdr:rowOff>
    </xdr:to>
    <xdr:sp macro="" textlink="">
      <xdr:nvSpPr>
        <xdr:cNvPr id="244" name="フローチャート: 判断 243"/>
        <xdr:cNvSpPr/>
      </xdr:nvSpPr>
      <xdr:spPr>
        <a:xfrm>
          <a:off x="2857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101413</xdr:rowOff>
    </xdr:from>
    <xdr:ext cx="534377" cy="259045"/>
    <xdr:sp macro="" textlink="">
      <xdr:nvSpPr>
        <xdr:cNvPr id="245" name="テキスト ボックス 244"/>
        <xdr:cNvSpPr txBox="1"/>
      </xdr:nvSpPr>
      <xdr:spPr>
        <a:xfrm>
          <a:off x="2641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154494</xdr:rowOff>
    </xdr:from>
    <xdr:to>
      <xdr:col>10</xdr:col>
      <xdr:colOff>114300</xdr:colOff>
      <xdr:row>98</xdr:row>
      <xdr:rowOff>6524</xdr:rowOff>
    </xdr:to>
    <xdr:cxnSp macro="">
      <xdr:nvCxnSpPr>
        <xdr:cNvPr id="246" name="直線コネクタ 245"/>
        <xdr:cNvCxnSpPr/>
      </xdr:nvCxnSpPr>
      <xdr:spPr>
        <a:xfrm>
          <a:off x="1130300" y="16785144"/>
          <a:ext cx="889000" cy="2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112478</xdr:rowOff>
    </xdr:from>
    <xdr:to>
      <xdr:col>10</xdr:col>
      <xdr:colOff>165100</xdr:colOff>
      <xdr:row>97</xdr:row>
      <xdr:rowOff>42628</xdr:rowOff>
    </xdr:to>
    <xdr:sp macro="" textlink="">
      <xdr:nvSpPr>
        <xdr:cNvPr id="247" name="フローチャート: 判断 246"/>
        <xdr:cNvSpPr/>
      </xdr:nvSpPr>
      <xdr:spPr>
        <a:xfrm>
          <a:off x="1968500" y="165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59155</xdr:rowOff>
    </xdr:from>
    <xdr:ext cx="534377" cy="259045"/>
    <xdr:sp macro="" textlink="">
      <xdr:nvSpPr>
        <xdr:cNvPr id="248" name="テキスト ボックス 247"/>
        <xdr:cNvSpPr txBox="1"/>
      </xdr:nvSpPr>
      <xdr:spPr>
        <a:xfrm>
          <a:off x="1752111" y="1634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xdr:rowOff>
    </xdr:from>
    <xdr:to>
      <xdr:col>6</xdr:col>
      <xdr:colOff>38100</xdr:colOff>
      <xdr:row>97</xdr:row>
      <xdr:rowOff>101673</xdr:rowOff>
    </xdr:to>
    <xdr:sp macro="" textlink="">
      <xdr:nvSpPr>
        <xdr:cNvPr id="249" name="フローチャート: 判断 248"/>
        <xdr:cNvSpPr/>
      </xdr:nvSpPr>
      <xdr:spPr>
        <a:xfrm>
          <a:off x="1079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118200</xdr:rowOff>
    </xdr:from>
    <xdr:ext cx="534377" cy="259045"/>
    <xdr:sp macro="" textlink="">
      <xdr:nvSpPr>
        <xdr:cNvPr id="250" name="テキスト ボックス 249"/>
        <xdr:cNvSpPr txBox="1"/>
      </xdr:nvSpPr>
      <xdr:spPr>
        <a:xfrm>
          <a:off x="863111" y="1640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54806</xdr:rowOff>
    </xdr:from>
    <xdr:to>
      <xdr:col>24</xdr:col>
      <xdr:colOff>114300</xdr:colOff>
      <xdr:row>96</xdr:row>
      <xdr:rowOff>156406</xdr:rowOff>
    </xdr:to>
    <xdr:sp macro="" textlink="">
      <xdr:nvSpPr>
        <xdr:cNvPr id="256" name="楕円 255"/>
        <xdr:cNvSpPr/>
      </xdr:nvSpPr>
      <xdr:spPr>
        <a:xfrm>
          <a:off x="4584700" y="1651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77683</xdr:rowOff>
    </xdr:from>
    <xdr:ext cx="534377" cy="259045"/>
    <xdr:sp macro="" textlink="">
      <xdr:nvSpPr>
        <xdr:cNvPr id="257" name="衛生費該当値テキスト"/>
        <xdr:cNvSpPr txBox="1"/>
      </xdr:nvSpPr>
      <xdr:spPr>
        <a:xfrm>
          <a:off x="4686300" y="1636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111826</xdr:rowOff>
    </xdr:from>
    <xdr:to>
      <xdr:col>20</xdr:col>
      <xdr:colOff>38100</xdr:colOff>
      <xdr:row>97</xdr:row>
      <xdr:rowOff>41976</xdr:rowOff>
    </xdr:to>
    <xdr:sp macro="" textlink="">
      <xdr:nvSpPr>
        <xdr:cNvPr id="258" name="楕円 257"/>
        <xdr:cNvSpPr/>
      </xdr:nvSpPr>
      <xdr:spPr>
        <a:xfrm>
          <a:off x="3746500" y="1657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58503</xdr:rowOff>
    </xdr:from>
    <xdr:ext cx="534377" cy="259045"/>
    <xdr:sp macro="" textlink="">
      <xdr:nvSpPr>
        <xdr:cNvPr id="259" name="テキスト ボックス 258"/>
        <xdr:cNvSpPr txBox="1"/>
      </xdr:nvSpPr>
      <xdr:spPr>
        <a:xfrm>
          <a:off x="3530111" y="1634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19079</xdr:rowOff>
    </xdr:from>
    <xdr:to>
      <xdr:col>15</xdr:col>
      <xdr:colOff>101600</xdr:colOff>
      <xdr:row>97</xdr:row>
      <xdr:rowOff>120679</xdr:rowOff>
    </xdr:to>
    <xdr:sp macro="" textlink="">
      <xdr:nvSpPr>
        <xdr:cNvPr id="260" name="楕円 259"/>
        <xdr:cNvSpPr/>
      </xdr:nvSpPr>
      <xdr:spPr>
        <a:xfrm>
          <a:off x="2857500" y="1664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111806</xdr:rowOff>
    </xdr:from>
    <xdr:ext cx="534377" cy="259045"/>
    <xdr:sp macro="" textlink="">
      <xdr:nvSpPr>
        <xdr:cNvPr id="261" name="テキスト ボックス 260"/>
        <xdr:cNvSpPr txBox="1"/>
      </xdr:nvSpPr>
      <xdr:spPr>
        <a:xfrm>
          <a:off x="2641111" y="1674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127174</xdr:rowOff>
    </xdr:from>
    <xdr:to>
      <xdr:col>10</xdr:col>
      <xdr:colOff>165100</xdr:colOff>
      <xdr:row>98</xdr:row>
      <xdr:rowOff>57324</xdr:rowOff>
    </xdr:to>
    <xdr:sp macro="" textlink="">
      <xdr:nvSpPr>
        <xdr:cNvPr id="262" name="楕円 261"/>
        <xdr:cNvSpPr/>
      </xdr:nvSpPr>
      <xdr:spPr>
        <a:xfrm>
          <a:off x="1968500" y="167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48451</xdr:rowOff>
    </xdr:from>
    <xdr:ext cx="534377" cy="259045"/>
    <xdr:sp macro="" textlink="">
      <xdr:nvSpPr>
        <xdr:cNvPr id="263" name="テキスト ボックス 262"/>
        <xdr:cNvSpPr txBox="1"/>
      </xdr:nvSpPr>
      <xdr:spPr>
        <a:xfrm>
          <a:off x="1752111" y="1685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103694</xdr:rowOff>
    </xdr:from>
    <xdr:to>
      <xdr:col>6</xdr:col>
      <xdr:colOff>38100</xdr:colOff>
      <xdr:row>98</xdr:row>
      <xdr:rowOff>33844</xdr:rowOff>
    </xdr:to>
    <xdr:sp macro="" textlink="">
      <xdr:nvSpPr>
        <xdr:cNvPr id="264" name="楕円 263"/>
        <xdr:cNvSpPr/>
      </xdr:nvSpPr>
      <xdr:spPr>
        <a:xfrm>
          <a:off x="1079500" y="1673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24971</xdr:rowOff>
    </xdr:from>
    <xdr:ext cx="534377" cy="259045"/>
    <xdr:sp macro="" textlink="">
      <xdr:nvSpPr>
        <xdr:cNvPr id="265" name="テキスト ボックス 264"/>
        <xdr:cNvSpPr txBox="1"/>
      </xdr:nvSpPr>
      <xdr:spPr>
        <a:xfrm>
          <a:off x="863111" y="168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133299</xdr:rowOff>
    </xdr:from>
    <xdr:to>
      <xdr:col>54</xdr:col>
      <xdr:colOff>189865</xdr:colOff>
      <xdr:row>38</xdr:row>
      <xdr:rowOff>139700</xdr:rowOff>
    </xdr:to>
    <xdr:cxnSp macro="">
      <xdr:nvCxnSpPr>
        <xdr:cNvPr id="287" name="直線コネクタ 286"/>
        <xdr:cNvCxnSpPr/>
      </xdr:nvCxnSpPr>
      <xdr:spPr>
        <a:xfrm flipV="1">
          <a:off x="10475595" y="5448249"/>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79976</xdr:rowOff>
    </xdr:from>
    <xdr:ext cx="469744" cy="259045"/>
    <xdr:sp macro="" textlink="">
      <xdr:nvSpPr>
        <xdr:cNvPr id="290" name="労働費最大値テキスト"/>
        <xdr:cNvSpPr txBox="1"/>
      </xdr:nvSpPr>
      <xdr:spPr>
        <a:xfrm>
          <a:off x="10528300" y="522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133299</xdr:rowOff>
    </xdr:from>
    <xdr:to>
      <xdr:col>55</xdr:col>
      <xdr:colOff>88900</xdr:colOff>
      <xdr:row>31</xdr:row>
      <xdr:rowOff>133299</xdr:rowOff>
    </xdr:to>
    <xdr:cxnSp macro="">
      <xdr:nvCxnSpPr>
        <xdr:cNvPr id="291" name="直線コネクタ 290"/>
        <xdr:cNvCxnSpPr/>
      </xdr:nvCxnSpPr>
      <xdr:spPr>
        <a:xfrm>
          <a:off x="10388600" y="544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45974</xdr:rowOff>
    </xdr:from>
    <xdr:to>
      <xdr:col>55</xdr:col>
      <xdr:colOff>0</xdr:colOff>
      <xdr:row>36</xdr:row>
      <xdr:rowOff>63805</xdr:rowOff>
    </xdr:to>
    <xdr:cxnSp macro="">
      <xdr:nvCxnSpPr>
        <xdr:cNvPr id="292" name="直線コネクタ 291"/>
        <xdr:cNvCxnSpPr/>
      </xdr:nvCxnSpPr>
      <xdr:spPr>
        <a:xfrm flipV="1">
          <a:off x="9639300" y="6218174"/>
          <a:ext cx="8382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113047</xdr:rowOff>
    </xdr:from>
    <xdr:ext cx="378565" cy="259045"/>
    <xdr:sp macro="" textlink="">
      <xdr:nvSpPr>
        <xdr:cNvPr id="293" name="労働費平均値テキスト"/>
        <xdr:cNvSpPr txBox="1"/>
      </xdr:nvSpPr>
      <xdr:spPr>
        <a:xfrm>
          <a:off x="10528300" y="62852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134620</xdr:rowOff>
    </xdr:from>
    <xdr:to>
      <xdr:col>55</xdr:col>
      <xdr:colOff>50800</xdr:colOff>
      <xdr:row>37</xdr:row>
      <xdr:rowOff>64770</xdr:rowOff>
    </xdr:to>
    <xdr:sp macro="" textlink="">
      <xdr:nvSpPr>
        <xdr:cNvPr id="294" name="フローチャート: 判断 293"/>
        <xdr:cNvSpPr/>
      </xdr:nvSpPr>
      <xdr:spPr>
        <a:xfrm>
          <a:off x="10426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40031</xdr:rowOff>
    </xdr:from>
    <xdr:to>
      <xdr:col>50</xdr:col>
      <xdr:colOff>114300</xdr:colOff>
      <xdr:row>36</xdr:row>
      <xdr:rowOff>63805</xdr:rowOff>
    </xdr:to>
    <xdr:cxnSp macro="">
      <xdr:nvCxnSpPr>
        <xdr:cNvPr id="295" name="直線コネクタ 294"/>
        <xdr:cNvCxnSpPr/>
      </xdr:nvCxnSpPr>
      <xdr:spPr>
        <a:xfrm>
          <a:off x="8750300" y="6212231"/>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129134</xdr:rowOff>
    </xdr:from>
    <xdr:to>
      <xdr:col>50</xdr:col>
      <xdr:colOff>165100</xdr:colOff>
      <xdr:row>37</xdr:row>
      <xdr:rowOff>59284</xdr:rowOff>
    </xdr:to>
    <xdr:sp macro="" textlink="">
      <xdr:nvSpPr>
        <xdr:cNvPr id="296" name="フローチャート: 判断 295"/>
        <xdr:cNvSpPr/>
      </xdr:nvSpPr>
      <xdr:spPr>
        <a:xfrm>
          <a:off x="9588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50411</xdr:rowOff>
    </xdr:from>
    <xdr:ext cx="378565" cy="259045"/>
    <xdr:sp macro="" textlink="">
      <xdr:nvSpPr>
        <xdr:cNvPr id="297" name="テキスト ボックス 296"/>
        <xdr:cNvSpPr txBox="1"/>
      </xdr:nvSpPr>
      <xdr:spPr>
        <a:xfrm>
          <a:off x="9450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148387</xdr:rowOff>
    </xdr:from>
    <xdr:to>
      <xdr:col>45</xdr:col>
      <xdr:colOff>177800</xdr:colOff>
      <xdr:row>36</xdr:row>
      <xdr:rowOff>40031</xdr:rowOff>
    </xdr:to>
    <xdr:cxnSp macro="">
      <xdr:nvCxnSpPr>
        <xdr:cNvPr id="298" name="直線コネクタ 297"/>
        <xdr:cNvCxnSpPr/>
      </xdr:nvCxnSpPr>
      <xdr:spPr>
        <a:xfrm>
          <a:off x="7861300" y="6149137"/>
          <a:ext cx="8890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117246</xdr:rowOff>
    </xdr:from>
    <xdr:to>
      <xdr:col>46</xdr:col>
      <xdr:colOff>38100</xdr:colOff>
      <xdr:row>37</xdr:row>
      <xdr:rowOff>47396</xdr:rowOff>
    </xdr:to>
    <xdr:sp macro="" textlink="">
      <xdr:nvSpPr>
        <xdr:cNvPr id="299" name="フローチャート: 判断 298"/>
        <xdr:cNvSpPr/>
      </xdr:nvSpPr>
      <xdr:spPr>
        <a:xfrm>
          <a:off x="8699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38523</xdr:rowOff>
    </xdr:from>
    <xdr:ext cx="378565" cy="259045"/>
    <xdr:sp macro="" textlink="">
      <xdr:nvSpPr>
        <xdr:cNvPr id="300" name="テキスト ボックス 299"/>
        <xdr:cNvSpPr txBox="1"/>
      </xdr:nvSpPr>
      <xdr:spPr>
        <a:xfrm>
          <a:off x="8561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17170</xdr:rowOff>
    </xdr:from>
    <xdr:to>
      <xdr:col>41</xdr:col>
      <xdr:colOff>50800</xdr:colOff>
      <xdr:row>35</xdr:row>
      <xdr:rowOff>148387</xdr:rowOff>
    </xdr:to>
    <xdr:cxnSp macro="">
      <xdr:nvCxnSpPr>
        <xdr:cNvPr id="301" name="直線コネクタ 300"/>
        <xdr:cNvCxnSpPr/>
      </xdr:nvCxnSpPr>
      <xdr:spPr>
        <a:xfrm>
          <a:off x="6972300" y="6017920"/>
          <a:ext cx="889000" cy="13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76098</xdr:rowOff>
    </xdr:from>
    <xdr:to>
      <xdr:col>41</xdr:col>
      <xdr:colOff>101600</xdr:colOff>
      <xdr:row>37</xdr:row>
      <xdr:rowOff>6248</xdr:rowOff>
    </xdr:to>
    <xdr:sp macro="" textlink="">
      <xdr:nvSpPr>
        <xdr:cNvPr id="302" name="フローチャート: 判断 301"/>
        <xdr:cNvSpPr/>
      </xdr:nvSpPr>
      <xdr:spPr>
        <a:xfrm>
          <a:off x="7810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168825</xdr:rowOff>
    </xdr:from>
    <xdr:ext cx="378565" cy="259045"/>
    <xdr:sp macro="" textlink="">
      <xdr:nvSpPr>
        <xdr:cNvPr id="303" name="テキスト ボックス 302"/>
        <xdr:cNvSpPr txBox="1"/>
      </xdr:nvSpPr>
      <xdr:spPr>
        <a:xfrm>
          <a:off x="7672017" y="63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165710</xdr:rowOff>
    </xdr:from>
    <xdr:to>
      <xdr:col>36</xdr:col>
      <xdr:colOff>165100</xdr:colOff>
      <xdr:row>36</xdr:row>
      <xdr:rowOff>95860</xdr:rowOff>
    </xdr:to>
    <xdr:sp macro="" textlink="">
      <xdr:nvSpPr>
        <xdr:cNvPr id="304" name="フローチャート: 判断 303"/>
        <xdr:cNvSpPr/>
      </xdr:nvSpPr>
      <xdr:spPr>
        <a:xfrm>
          <a:off x="6921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86987</xdr:rowOff>
    </xdr:from>
    <xdr:ext cx="378565" cy="259045"/>
    <xdr:sp macro="" textlink="">
      <xdr:nvSpPr>
        <xdr:cNvPr id="305" name="テキスト ボックス 304"/>
        <xdr:cNvSpPr txBox="1"/>
      </xdr:nvSpPr>
      <xdr:spPr>
        <a:xfrm>
          <a:off x="6783017" y="6259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166624</xdr:rowOff>
    </xdr:from>
    <xdr:to>
      <xdr:col>55</xdr:col>
      <xdr:colOff>50800</xdr:colOff>
      <xdr:row>36</xdr:row>
      <xdr:rowOff>96774</xdr:rowOff>
    </xdr:to>
    <xdr:sp macro="" textlink="">
      <xdr:nvSpPr>
        <xdr:cNvPr id="311" name="楕円 310"/>
        <xdr:cNvSpPr/>
      </xdr:nvSpPr>
      <xdr:spPr>
        <a:xfrm>
          <a:off x="10426700" y="61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18051</xdr:rowOff>
    </xdr:from>
    <xdr:ext cx="378565" cy="259045"/>
    <xdr:sp macro="" textlink="">
      <xdr:nvSpPr>
        <xdr:cNvPr id="312" name="労働費該当値テキスト"/>
        <xdr:cNvSpPr txBox="1"/>
      </xdr:nvSpPr>
      <xdr:spPr>
        <a:xfrm>
          <a:off x="10528300" y="6018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13005</xdr:rowOff>
    </xdr:from>
    <xdr:to>
      <xdr:col>50</xdr:col>
      <xdr:colOff>165100</xdr:colOff>
      <xdr:row>36</xdr:row>
      <xdr:rowOff>114605</xdr:rowOff>
    </xdr:to>
    <xdr:sp macro="" textlink="">
      <xdr:nvSpPr>
        <xdr:cNvPr id="313" name="楕円 312"/>
        <xdr:cNvSpPr/>
      </xdr:nvSpPr>
      <xdr:spPr>
        <a:xfrm>
          <a:off x="9588500" y="61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131132</xdr:rowOff>
    </xdr:from>
    <xdr:ext cx="378565" cy="259045"/>
    <xdr:sp macro="" textlink="">
      <xdr:nvSpPr>
        <xdr:cNvPr id="314" name="テキスト ボックス 313"/>
        <xdr:cNvSpPr txBox="1"/>
      </xdr:nvSpPr>
      <xdr:spPr>
        <a:xfrm>
          <a:off x="9450017" y="596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160681</xdr:rowOff>
    </xdr:from>
    <xdr:to>
      <xdr:col>46</xdr:col>
      <xdr:colOff>38100</xdr:colOff>
      <xdr:row>36</xdr:row>
      <xdr:rowOff>90831</xdr:rowOff>
    </xdr:to>
    <xdr:sp macro="" textlink="">
      <xdr:nvSpPr>
        <xdr:cNvPr id="315" name="楕円 314"/>
        <xdr:cNvSpPr/>
      </xdr:nvSpPr>
      <xdr:spPr>
        <a:xfrm>
          <a:off x="8699500" y="616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107358</xdr:rowOff>
    </xdr:from>
    <xdr:ext cx="378565" cy="259045"/>
    <xdr:sp macro="" textlink="">
      <xdr:nvSpPr>
        <xdr:cNvPr id="316" name="テキスト ボックス 315"/>
        <xdr:cNvSpPr txBox="1"/>
      </xdr:nvSpPr>
      <xdr:spPr>
        <a:xfrm>
          <a:off x="8561017" y="5936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97587</xdr:rowOff>
    </xdr:from>
    <xdr:to>
      <xdr:col>41</xdr:col>
      <xdr:colOff>101600</xdr:colOff>
      <xdr:row>36</xdr:row>
      <xdr:rowOff>27737</xdr:rowOff>
    </xdr:to>
    <xdr:sp macro="" textlink="">
      <xdr:nvSpPr>
        <xdr:cNvPr id="317" name="楕円 316"/>
        <xdr:cNvSpPr/>
      </xdr:nvSpPr>
      <xdr:spPr>
        <a:xfrm>
          <a:off x="7810500" y="60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44264</xdr:rowOff>
    </xdr:from>
    <xdr:ext cx="469744" cy="259045"/>
    <xdr:sp macro="" textlink="">
      <xdr:nvSpPr>
        <xdr:cNvPr id="318" name="テキスト ボックス 317"/>
        <xdr:cNvSpPr txBox="1"/>
      </xdr:nvSpPr>
      <xdr:spPr>
        <a:xfrm>
          <a:off x="7626428" y="587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137820</xdr:rowOff>
    </xdr:from>
    <xdr:to>
      <xdr:col>36</xdr:col>
      <xdr:colOff>165100</xdr:colOff>
      <xdr:row>35</xdr:row>
      <xdr:rowOff>67970</xdr:rowOff>
    </xdr:to>
    <xdr:sp macro="" textlink="">
      <xdr:nvSpPr>
        <xdr:cNvPr id="319" name="楕円 318"/>
        <xdr:cNvSpPr/>
      </xdr:nvSpPr>
      <xdr:spPr>
        <a:xfrm>
          <a:off x="6921500" y="59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84497</xdr:rowOff>
    </xdr:from>
    <xdr:ext cx="469744" cy="259045"/>
    <xdr:sp macro="" textlink="">
      <xdr:nvSpPr>
        <xdr:cNvPr id="320" name="テキスト ボックス 319"/>
        <xdr:cNvSpPr txBox="1"/>
      </xdr:nvSpPr>
      <xdr:spPr>
        <a:xfrm>
          <a:off x="6737428" y="57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129413</xdr:rowOff>
    </xdr:from>
    <xdr:to>
      <xdr:col>54</xdr:col>
      <xdr:colOff>189865</xdr:colOff>
      <xdr:row>58</xdr:row>
      <xdr:rowOff>134854</xdr:rowOff>
    </xdr:to>
    <xdr:cxnSp macro="">
      <xdr:nvCxnSpPr>
        <xdr:cNvPr id="342" name="直線コネクタ 341"/>
        <xdr:cNvCxnSpPr/>
      </xdr:nvCxnSpPr>
      <xdr:spPr>
        <a:xfrm flipV="1">
          <a:off x="10475595" y="8873363"/>
          <a:ext cx="1270" cy="120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3" name="農林水産業費最小値テキスト"/>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4" name="直線コネクタ 343"/>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76090</xdr:rowOff>
    </xdr:from>
    <xdr:ext cx="534377" cy="259045"/>
    <xdr:sp macro="" textlink="">
      <xdr:nvSpPr>
        <xdr:cNvPr id="345" name="農林水産業費最大値テキスト"/>
        <xdr:cNvSpPr txBox="1"/>
      </xdr:nvSpPr>
      <xdr:spPr>
        <a:xfrm>
          <a:off x="10528300" y="86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129413</xdr:rowOff>
    </xdr:from>
    <xdr:to>
      <xdr:col>55</xdr:col>
      <xdr:colOff>88900</xdr:colOff>
      <xdr:row>51</xdr:row>
      <xdr:rowOff>129413</xdr:rowOff>
    </xdr:to>
    <xdr:cxnSp macro="">
      <xdr:nvCxnSpPr>
        <xdr:cNvPr id="346" name="直線コネクタ 345"/>
        <xdr:cNvCxnSpPr/>
      </xdr:nvCxnSpPr>
      <xdr:spPr>
        <a:xfrm>
          <a:off x="10388600" y="887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32852</xdr:rowOff>
    </xdr:from>
    <xdr:to>
      <xdr:col>55</xdr:col>
      <xdr:colOff>0</xdr:colOff>
      <xdr:row>57</xdr:row>
      <xdr:rowOff>41082</xdr:rowOff>
    </xdr:to>
    <xdr:cxnSp macro="">
      <xdr:nvCxnSpPr>
        <xdr:cNvPr id="347" name="直線コネクタ 346"/>
        <xdr:cNvCxnSpPr/>
      </xdr:nvCxnSpPr>
      <xdr:spPr>
        <a:xfrm>
          <a:off x="9639300" y="9805502"/>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167865</xdr:rowOff>
    </xdr:from>
    <xdr:ext cx="469744" cy="259045"/>
    <xdr:sp macro="" textlink="">
      <xdr:nvSpPr>
        <xdr:cNvPr id="348" name="農林水産業費平均値テキスト"/>
        <xdr:cNvSpPr txBox="1"/>
      </xdr:nvSpPr>
      <xdr:spPr>
        <a:xfrm>
          <a:off x="10528300" y="976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17988</xdr:rowOff>
    </xdr:from>
    <xdr:to>
      <xdr:col>55</xdr:col>
      <xdr:colOff>50800</xdr:colOff>
      <xdr:row>57</xdr:row>
      <xdr:rowOff>119588</xdr:rowOff>
    </xdr:to>
    <xdr:sp macro="" textlink="">
      <xdr:nvSpPr>
        <xdr:cNvPr id="349" name="フローチャート: 判断 348"/>
        <xdr:cNvSpPr/>
      </xdr:nvSpPr>
      <xdr:spPr>
        <a:xfrm>
          <a:off x="104267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32852</xdr:rowOff>
    </xdr:from>
    <xdr:to>
      <xdr:col>50</xdr:col>
      <xdr:colOff>114300</xdr:colOff>
      <xdr:row>57</xdr:row>
      <xdr:rowOff>45608</xdr:rowOff>
    </xdr:to>
    <xdr:cxnSp macro="">
      <xdr:nvCxnSpPr>
        <xdr:cNvPr id="350" name="直線コネクタ 349"/>
        <xdr:cNvCxnSpPr/>
      </xdr:nvCxnSpPr>
      <xdr:spPr>
        <a:xfrm flipV="1">
          <a:off x="8750300" y="9805502"/>
          <a:ext cx="8890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38745</xdr:rowOff>
    </xdr:from>
    <xdr:to>
      <xdr:col>50</xdr:col>
      <xdr:colOff>165100</xdr:colOff>
      <xdr:row>57</xdr:row>
      <xdr:rowOff>140345</xdr:rowOff>
    </xdr:to>
    <xdr:sp macro="" textlink="">
      <xdr:nvSpPr>
        <xdr:cNvPr id="351" name="フローチャート: 判断 350"/>
        <xdr:cNvSpPr/>
      </xdr:nvSpPr>
      <xdr:spPr>
        <a:xfrm>
          <a:off x="9588500" y="98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131472</xdr:rowOff>
    </xdr:from>
    <xdr:ext cx="469744" cy="259045"/>
    <xdr:sp macro="" textlink="">
      <xdr:nvSpPr>
        <xdr:cNvPr id="352" name="テキスト ボックス 351"/>
        <xdr:cNvSpPr txBox="1"/>
      </xdr:nvSpPr>
      <xdr:spPr>
        <a:xfrm>
          <a:off x="9404428" y="990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45608</xdr:rowOff>
    </xdr:from>
    <xdr:to>
      <xdr:col>45</xdr:col>
      <xdr:colOff>177800</xdr:colOff>
      <xdr:row>57</xdr:row>
      <xdr:rowOff>68697</xdr:rowOff>
    </xdr:to>
    <xdr:cxnSp macro="">
      <xdr:nvCxnSpPr>
        <xdr:cNvPr id="353" name="直線コネクタ 352"/>
        <xdr:cNvCxnSpPr/>
      </xdr:nvCxnSpPr>
      <xdr:spPr>
        <a:xfrm flipV="1">
          <a:off x="7861300" y="9818258"/>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31384</xdr:rowOff>
    </xdr:from>
    <xdr:to>
      <xdr:col>46</xdr:col>
      <xdr:colOff>38100</xdr:colOff>
      <xdr:row>57</xdr:row>
      <xdr:rowOff>132984</xdr:rowOff>
    </xdr:to>
    <xdr:sp macro="" textlink="">
      <xdr:nvSpPr>
        <xdr:cNvPr id="354" name="フローチャート: 判断 353"/>
        <xdr:cNvSpPr/>
      </xdr:nvSpPr>
      <xdr:spPr>
        <a:xfrm>
          <a:off x="8699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124111</xdr:rowOff>
    </xdr:from>
    <xdr:ext cx="469744" cy="259045"/>
    <xdr:sp macro="" textlink="">
      <xdr:nvSpPr>
        <xdr:cNvPr id="355" name="テキスト ボックス 354"/>
        <xdr:cNvSpPr txBox="1"/>
      </xdr:nvSpPr>
      <xdr:spPr>
        <a:xfrm>
          <a:off x="8515428" y="989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62479</xdr:rowOff>
    </xdr:from>
    <xdr:to>
      <xdr:col>41</xdr:col>
      <xdr:colOff>50800</xdr:colOff>
      <xdr:row>57</xdr:row>
      <xdr:rowOff>68697</xdr:rowOff>
    </xdr:to>
    <xdr:cxnSp macro="">
      <xdr:nvCxnSpPr>
        <xdr:cNvPr id="356" name="直線コネクタ 355"/>
        <xdr:cNvCxnSpPr/>
      </xdr:nvCxnSpPr>
      <xdr:spPr>
        <a:xfrm>
          <a:off x="6972300" y="9835129"/>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38974</xdr:rowOff>
    </xdr:from>
    <xdr:to>
      <xdr:col>41</xdr:col>
      <xdr:colOff>101600</xdr:colOff>
      <xdr:row>57</xdr:row>
      <xdr:rowOff>140574</xdr:rowOff>
    </xdr:to>
    <xdr:sp macro="" textlink="">
      <xdr:nvSpPr>
        <xdr:cNvPr id="357" name="フローチャート: 判断 356"/>
        <xdr:cNvSpPr/>
      </xdr:nvSpPr>
      <xdr:spPr>
        <a:xfrm>
          <a:off x="7810500" y="981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131701</xdr:rowOff>
    </xdr:from>
    <xdr:ext cx="469744" cy="259045"/>
    <xdr:sp macro="" textlink="">
      <xdr:nvSpPr>
        <xdr:cNvPr id="358" name="テキスト ボックス 357"/>
        <xdr:cNvSpPr txBox="1"/>
      </xdr:nvSpPr>
      <xdr:spPr>
        <a:xfrm>
          <a:off x="7626428" y="990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34493</xdr:rowOff>
    </xdr:from>
    <xdr:to>
      <xdr:col>36</xdr:col>
      <xdr:colOff>165100</xdr:colOff>
      <xdr:row>57</xdr:row>
      <xdr:rowOff>136093</xdr:rowOff>
    </xdr:to>
    <xdr:sp macro="" textlink="">
      <xdr:nvSpPr>
        <xdr:cNvPr id="359" name="フローチャート: 判断 358"/>
        <xdr:cNvSpPr/>
      </xdr:nvSpPr>
      <xdr:spPr>
        <a:xfrm>
          <a:off x="6921500" y="980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127220</xdr:rowOff>
    </xdr:from>
    <xdr:ext cx="469744" cy="259045"/>
    <xdr:sp macro="" textlink="">
      <xdr:nvSpPr>
        <xdr:cNvPr id="360" name="テキスト ボックス 359"/>
        <xdr:cNvSpPr txBox="1"/>
      </xdr:nvSpPr>
      <xdr:spPr>
        <a:xfrm>
          <a:off x="6737428" y="989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161732</xdr:rowOff>
    </xdr:from>
    <xdr:to>
      <xdr:col>55</xdr:col>
      <xdr:colOff>50800</xdr:colOff>
      <xdr:row>57</xdr:row>
      <xdr:rowOff>91882</xdr:rowOff>
    </xdr:to>
    <xdr:sp macro="" textlink="">
      <xdr:nvSpPr>
        <xdr:cNvPr id="366" name="楕円 365"/>
        <xdr:cNvSpPr/>
      </xdr:nvSpPr>
      <xdr:spPr>
        <a:xfrm>
          <a:off x="10426700" y="976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13159</xdr:rowOff>
    </xdr:from>
    <xdr:ext cx="469744" cy="259045"/>
    <xdr:sp macro="" textlink="">
      <xdr:nvSpPr>
        <xdr:cNvPr id="367" name="農林水産業費該当値テキスト"/>
        <xdr:cNvSpPr txBox="1"/>
      </xdr:nvSpPr>
      <xdr:spPr>
        <a:xfrm>
          <a:off x="10528300" y="961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153502</xdr:rowOff>
    </xdr:from>
    <xdr:to>
      <xdr:col>50</xdr:col>
      <xdr:colOff>165100</xdr:colOff>
      <xdr:row>57</xdr:row>
      <xdr:rowOff>83652</xdr:rowOff>
    </xdr:to>
    <xdr:sp macro="" textlink="">
      <xdr:nvSpPr>
        <xdr:cNvPr id="368" name="楕円 367"/>
        <xdr:cNvSpPr/>
      </xdr:nvSpPr>
      <xdr:spPr>
        <a:xfrm>
          <a:off x="9588500" y="975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100179</xdr:rowOff>
    </xdr:from>
    <xdr:ext cx="469744" cy="259045"/>
    <xdr:sp macro="" textlink="">
      <xdr:nvSpPr>
        <xdr:cNvPr id="369" name="テキスト ボックス 368"/>
        <xdr:cNvSpPr txBox="1"/>
      </xdr:nvSpPr>
      <xdr:spPr>
        <a:xfrm>
          <a:off x="9404428" y="952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166258</xdr:rowOff>
    </xdr:from>
    <xdr:to>
      <xdr:col>46</xdr:col>
      <xdr:colOff>38100</xdr:colOff>
      <xdr:row>57</xdr:row>
      <xdr:rowOff>96408</xdr:rowOff>
    </xdr:to>
    <xdr:sp macro="" textlink="">
      <xdr:nvSpPr>
        <xdr:cNvPr id="370" name="楕円 369"/>
        <xdr:cNvSpPr/>
      </xdr:nvSpPr>
      <xdr:spPr>
        <a:xfrm>
          <a:off x="8699500" y="976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112935</xdr:rowOff>
    </xdr:from>
    <xdr:ext cx="469744" cy="259045"/>
    <xdr:sp macro="" textlink="">
      <xdr:nvSpPr>
        <xdr:cNvPr id="371" name="テキスト ボックス 370"/>
        <xdr:cNvSpPr txBox="1"/>
      </xdr:nvSpPr>
      <xdr:spPr>
        <a:xfrm>
          <a:off x="8515428" y="954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17897</xdr:rowOff>
    </xdr:from>
    <xdr:to>
      <xdr:col>41</xdr:col>
      <xdr:colOff>101600</xdr:colOff>
      <xdr:row>57</xdr:row>
      <xdr:rowOff>119497</xdr:rowOff>
    </xdr:to>
    <xdr:sp macro="" textlink="">
      <xdr:nvSpPr>
        <xdr:cNvPr id="372" name="楕円 371"/>
        <xdr:cNvSpPr/>
      </xdr:nvSpPr>
      <xdr:spPr>
        <a:xfrm>
          <a:off x="7810500" y="979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136024</xdr:rowOff>
    </xdr:from>
    <xdr:ext cx="469744" cy="259045"/>
    <xdr:sp macro="" textlink="">
      <xdr:nvSpPr>
        <xdr:cNvPr id="373" name="テキスト ボックス 372"/>
        <xdr:cNvSpPr txBox="1"/>
      </xdr:nvSpPr>
      <xdr:spPr>
        <a:xfrm>
          <a:off x="7626428" y="9565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11679</xdr:rowOff>
    </xdr:from>
    <xdr:to>
      <xdr:col>36</xdr:col>
      <xdr:colOff>165100</xdr:colOff>
      <xdr:row>57</xdr:row>
      <xdr:rowOff>113279</xdr:rowOff>
    </xdr:to>
    <xdr:sp macro="" textlink="">
      <xdr:nvSpPr>
        <xdr:cNvPr id="374" name="楕円 373"/>
        <xdr:cNvSpPr/>
      </xdr:nvSpPr>
      <xdr:spPr>
        <a:xfrm>
          <a:off x="6921500" y="978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129806</xdr:rowOff>
    </xdr:from>
    <xdr:ext cx="469744" cy="259045"/>
    <xdr:sp macro="" textlink="">
      <xdr:nvSpPr>
        <xdr:cNvPr id="375" name="テキスト ボックス 374"/>
        <xdr:cNvSpPr txBox="1"/>
      </xdr:nvSpPr>
      <xdr:spPr>
        <a:xfrm>
          <a:off x="6737428" y="955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164000</xdr:rowOff>
    </xdr:from>
    <xdr:to>
      <xdr:col>54</xdr:col>
      <xdr:colOff>189865</xdr:colOff>
      <xdr:row>78</xdr:row>
      <xdr:rowOff>125047</xdr:rowOff>
    </xdr:to>
    <xdr:cxnSp macro="">
      <xdr:nvCxnSpPr>
        <xdr:cNvPr id="397" name="直線コネクタ 396"/>
        <xdr:cNvCxnSpPr/>
      </xdr:nvCxnSpPr>
      <xdr:spPr>
        <a:xfrm flipV="1">
          <a:off x="10475595" y="12165500"/>
          <a:ext cx="1270" cy="133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128874</xdr:rowOff>
    </xdr:from>
    <xdr:ext cx="378565" cy="259045"/>
    <xdr:sp macro="" textlink="">
      <xdr:nvSpPr>
        <xdr:cNvPr id="398" name="商工費最小値テキスト"/>
        <xdr:cNvSpPr txBox="1"/>
      </xdr:nvSpPr>
      <xdr:spPr>
        <a:xfrm>
          <a:off x="10528300" y="1350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125047</xdr:rowOff>
    </xdr:from>
    <xdr:to>
      <xdr:col>55</xdr:col>
      <xdr:colOff>88900</xdr:colOff>
      <xdr:row>78</xdr:row>
      <xdr:rowOff>125047</xdr:rowOff>
    </xdr:to>
    <xdr:cxnSp macro="">
      <xdr:nvCxnSpPr>
        <xdr:cNvPr id="399" name="直線コネクタ 398"/>
        <xdr:cNvCxnSpPr/>
      </xdr:nvCxnSpPr>
      <xdr:spPr>
        <a:xfrm>
          <a:off x="10388600" y="1349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110677</xdr:rowOff>
    </xdr:from>
    <xdr:ext cx="534377" cy="259045"/>
    <xdr:sp macro="" textlink="">
      <xdr:nvSpPr>
        <xdr:cNvPr id="400" name="商工費最大値テキスト"/>
        <xdr:cNvSpPr txBox="1"/>
      </xdr:nvSpPr>
      <xdr:spPr>
        <a:xfrm>
          <a:off x="10528300" y="119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164000</xdr:rowOff>
    </xdr:from>
    <xdr:to>
      <xdr:col>55</xdr:col>
      <xdr:colOff>88900</xdr:colOff>
      <xdr:row>70</xdr:row>
      <xdr:rowOff>164000</xdr:rowOff>
    </xdr:to>
    <xdr:cxnSp macro="">
      <xdr:nvCxnSpPr>
        <xdr:cNvPr id="401" name="直線コネクタ 400"/>
        <xdr:cNvCxnSpPr/>
      </xdr:nvCxnSpPr>
      <xdr:spPr>
        <a:xfrm>
          <a:off x="10388600" y="1216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156068</xdr:rowOff>
    </xdr:from>
    <xdr:to>
      <xdr:col>55</xdr:col>
      <xdr:colOff>0</xdr:colOff>
      <xdr:row>77</xdr:row>
      <xdr:rowOff>156845</xdr:rowOff>
    </xdr:to>
    <xdr:cxnSp macro="">
      <xdr:nvCxnSpPr>
        <xdr:cNvPr id="402" name="直線コネクタ 401"/>
        <xdr:cNvCxnSpPr/>
      </xdr:nvCxnSpPr>
      <xdr:spPr>
        <a:xfrm>
          <a:off x="9639300" y="13357718"/>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45141</xdr:rowOff>
    </xdr:from>
    <xdr:ext cx="534377" cy="259045"/>
    <xdr:sp macro="" textlink="">
      <xdr:nvSpPr>
        <xdr:cNvPr id="403" name="商工費平均値テキスト"/>
        <xdr:cNvSpPr txBox="1"/>
      </xdr:nvSpPr>
      <xdr:spPr>
        <a:xfrm>
          <a:off x="10528300" y="1307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22264</xdr:rowOff>
    </xdr:from>
    <xdr:to>
      <xdr:col>55</xdr:col>
      <xdr:colOff>50800</xdr:colOff>
      <xdr:row>77</xdr:row>
      <xdr:rowOff>123864</xdr:rowOff>
    </xdr:to>
    <xdr:sp macro="" textlink="">
      <xdr:nvSpPr>
        <xdr:cNvPr id="404" name="フローチャート: 判断 403"/>
        <xdr:cNvSpPr/>
      </xdr:nvSpPr>
      <xdr:spPr>
        <a:xfrm>
          <a:off x="10426700" y="132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63988</xdr:rowOff>
    </xdr:from>
    <xdr:to>
      <xdr:col>50</xdr:col>
      <xdr:colOff>114300</xdr:colOff>
      <xdr:row>77</xdr:row>
      <xdr:rowOff>156068</xdr:rowOff>
    </xdr:to>
    <xdr:cxnSp macro="">
      <xdr:nvCxnSpPr>
        <xdr:cNvPr id="405" name="直線コネクタ 404"/>
        <xdr:cNvCxnSpPr/>
      </xdr:nvCxnSpPr>
      <xdr:spPr>
        <a:xfrm>
          <a:off x="8750300" y="13265638"/>
          <a:ext cx="889000" cy="9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16205</xdr:rowOff>
    </xdr:from>
    <xdr:to>
      <xdr:col>50</xdr:col>
      <xdr:colOff>165100</xdr:colOff>
      <xdr:row>77</xdr:row>
      <xdr:rowOff>117805</xdr:rowOff>
    </xdr:to>
    <xdr:sp macro="" textlink="">
      <xdr:nvSpPr>
        <xdr:cNvPr id="406" name="フローチャート: 判断 405"/>
        <xdr:cNvSpPr/>
      </xdr:nvSpPr>
      <xdr:spPr>
        <a:xfrm>
          <a:off x="9588500" y="132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134332</xdr:rowOff>
    </xdr:from>
    <xdr:ext cx="534377" cy="259045"/>
    <xdr:sp macro="" textlink="">
      <xdr:nvSpPr>
        <xdr:cNvPr id="407" name="テキスト ボックス 406"/>
        <xdr:cNvSpPr txBox="1"/>
      </xdr:nvSpPr>
      <xdr:spPr>
        <a:xfrm>
          <a:off x="9372111" y="129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63988</xdr:rowOff>
    </xdr:from>
    <xdr:to>
      <xdr:col>45</xdr:col>
      <xdr:colOff>177800</xdr:colOff>
      <xdr:row>77</xdr:row>
      <xdr:rowOff>118235</xdr:rowOff>
    </xdr:to>
    <xdr:cxnSp macro="">
      <xdr:nvCxnSpPr>
        <xdr:cNvPr id="408" name="直線コネクタ 407"/>
        <xdr:cNvCxnSpPr/>
      </xdr:nvCxnSpPr>
      <xdr:spPr>
        <a:xfrm flipV="1">
          <a:off x="7861300" y="13265638"/>
          <a:ext cx="889000" cy="5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3792</xdr:rowOff>
    </xdr:from>
    <xdr:to>
      <xdr:col>46</xdr:col>
      <xdr:colOff>38100</xdr:colOff>
      <xdr:row>77</xdr:row>
      <xdr:rowOff>105392</xdr:rowOff>
    </xdr:to>
    <xdr:sp macro="" textlink="">
      <xdr:nvSpPr>
        <xdr:cNvPr id="409" name="フローチャート: 判断 408"/>
        <xdr:cNvSpPr/>
      </xdr:nvSpPr>
      <xdr:spPr>
        <a:xfrm>
          <a:off x="86995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121919</xdr:rowOff>
    </xdr:from>
    <xdr:ext cx="534377" cy="259045"/>
    <xdr:sp macro="" textlink="">
      <xdr:nvSpPr>
        <xdr:cNvPr id="410" name="テキスト ボックス 409"/>
        <xdr:cNvSpPr txBox="1"/>
      </xdr:nvSpPr>
      <xdr:spPr>
        <a:xfrm>
          <a:off x="8483111" y="1298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118235</xdr:rowOff>
    </xdr:from>
    <xdr:to>
      <xdr:col>41</xdr:col>
      <xdr:colOff>50800</xdr:colOff>
      <xdr:row>77</xdr:row>
      <xdr:rowOff>139106</xdr:rowOff>
    </xdr:to>
    <xdr:cxnSp macro="">
      <xdr:nvCxnSpPr>
        <xdr:cNvPr id="411" name="直線コネクタ 410"/>
        <xdr:cNvCxnSpPr/>
      </xdr:nvCxnSpPr>
      <xdr:spPr>
        <a:xfrm flipV="1">
          <a:off x="6972300" y="13319885"/>
          <a:ext cx="889000" cy="2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149273</xdr:rowOff>
    </xdr:from>
    <xdr:to>
      <xdr:col>41</xdr:col>
      <xdr:colOff>101600</xdr:colOff>
      <xdr:row>77</xdr:row>
      <xdr:rowOff>79423</xdr:rowOff>
    </xdr:to>
    <xdr:sp macro="" textlink="">
      <xdr:nvSpPr>
        <xdr:cNvPr id="412" name="フローチャート: 判断 411"/>
        <xdr:cNvSpPr/>
      </xdr:nvSpPr>
      <xdr:spPr>
        <a:xfrm>
          <a:off x="7810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95950</xdr:rowOff>
    </xdr:from>
    <xdr:ext cx="534377" cy="259045"/>
    <xdr:sp macro="" textlink="">
      <xdr:nvSpPr>
        <xdr:cNvPr id="413" name="テキスト ボックス 412"/>
        <xdr:cNvSpPr txBox="1"/>
      </xdr:nvSpPr>
      <xdr:spPr>
        <a:xfrm>
          <a:off x="7594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153068</xdr:rowOff>
    </xdr:from>
    <xdr:to>
      <xdr:col>36</xdr:col>
      <xdr:colOff>165100</xdr:colOff>
      <xdr:row>77</xdr:row>
      <xdr:rowOff>83218</xdr:rowOff>
    </xdr:to>
    <xdr:sp macro="" textlink="">
      <xdr:nvSpPr>
        <xdr:cNvPr id="414" name="フローチャート: 判断 413"/>
        <xdr:cNvSpPr/>
      </xdr:nvSpPr>
      <xdr:spPr>
        <a:xfrm>
          <a:off x="6921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99745</xdr:rowOff>
    </xdr:from>
    <xdr:ext cx="534377" cy="259045"/>
    <xdr:sp macro="" textlink="">
      <xdr:nvSpPr>
        <xdr:cNvPr id="415" name="テキスト ボックス 414"/>
        <xdr:cNvSpPr txBox="1"/>
      </xdr:nvSpPr>
      <xdr:spPr>
        <a:xfrm>
          <a:off x="6705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106045</xdr:rowOff>
    </xdr:from>
    <xdr:to>
      <xdr:col>55</xdr:col>
      <xdr:colOff>50800</xdr:colOff>
      <xdr:row>78</xdr:row>
      <xdr:rowOff>36195</xdr:rowOff>
    </xdr:to>
    <xdr:sp macro="" textlink="">
      <xdr:nvSpPr>
        <xdr:cNvPr id="421" name="楕円 420"/>
        <xdr:cNvSpPr/>
      </xdr:nvSpPr>
      <xdr:spPr>
        <a:xfrm>
          <a:off x="1042670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84472</xdr:rowOff>
    </xdr:from>
    <xdr:ext cx="469744" cy="259045"/>
    <xdr:sp macro="" textlink="">
      <xdr:nvSpPr>
        <xdr:cNvPr id="422" name="商工費該当値テキスト"/>
        <xdr:cNvSpPr txBox="1"/>
      </xdr:nvSpPr>
      <xdr:spPr>
        <a:xfrm>
          <a:off x="10528300" y="1328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105268</xdr:rowOff>
    </xdr:from>
    <xdr:to>
      <xdr:col>50</xdr:col>
      <xdr:colOff>165100</xdr:colOff>
      <xdr:row>78</xdr:row>
      <xdr:rowOff>35418</xdr:rowOff>
    </xdr:to>
    <xdr:sp macro="" textlink="">
      <xdr:nvSpPr>
        <xdr:cNvPr id="423" name="楕円 422"/>
        <xdr:cNvSpPr/>
      </xdr:nvSpPr>
      <xdr:spPr>
        <a:xfrm>
          <a:off x="9588500" y="1330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26545</xdr:rowOff>
    </xdr:from>
    <xdr:ext cx="469744" cy="259045"/>
    <xdr:sp macro="" textlink="">
      <xdr:nvSpPr>
        <xdr:cNvPr id="424" name="テキスト ボックス 423"/>
        <xdr:cNvSpPr txBox="1"/>
      </xdr:nvSpPr>
      <xdr:spPr>
        <a:xfrm>
          <a:off x="9404428" y="1339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13188</xdr:rowOff>
    </xdr:from>
    <xdr:to>
      <xdr:col>46</xdr:col>
      <xdr:colOff>38100</xdr:colOff>
      <xdr:row>77</xdr:row>
      <xdr:rowOff>114788</xdr:rowOff>
    </xdr:to>
    <xdr:sp macro="" textlink="">
      <xdr:nvSpPr>
        <xdr:cNvPr id="425" name="楕円 424"/>
        <xdr:cNvSpPr/>
      </xdr:nvSpPr>
      <xdr:spPr>
        <a:xfrm>
          <a:off x="8699500" y="1321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105915</xdr:rowOff>
    </xdr:from>
    <xdr:ext cx="534377" cy="259045"/>
    <xdr:sp macro="" textlink="">
      <xdr:nvSpPr>
        <xdr:cNvPr id="426" name="テキスト ボックス 425"/>
        <xdr:cNvSpPr txBox="1"/>
      </xdr:nvSpPr>
      <xdr:spPr>
        <a:xfrm>
          <a:off x="8483111" y="1330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67435</xdr:rowOff>
    </xdr:from>
    <xdr:to>
      <xdr:col>41</xdr:col>
      <xdr:colOff>101600</xdr:colOff>
      <xdr:row>77</xdr:row>
      <xdr:rowOff>169035</xdr:rowOff>
    </xdr:to>
    <xdr:sp macro="" textlink="">
      <xdr:nvSpPr>
        <xdr:cNvPr id="427" name="楕円 426"/>
        <xdr:cNvSpPr/>
      </xdr:nvSpPr>
      <xdr:spPr>
        <a:xfrm>
          <a:off x="7810500" y="1326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160162</xdr:rowOff>
    </xdr:from>
    <xdr:ext cx="469744" cy="259045"/>
    <xdr:sp macro="" textlink="">
      <xdr:nvSpPr>
        <xdr:cNvPr id="428" name="テキスト ボックス 427"/>
        <xdr:cNvSpPr txBox="1"/>
      </xdr:nvSpPr>
      <xdr:spPr>
        <a:xfrm>
          <a:off x="7626428" y="1336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88306</xdr:rowOff>
    </xdr:from>
    <xdr:to>
      <xdr:col>36</xdr:col>
      <xdr:colOff>165100</xdr:colOff>
      <xdr:row>78</xdr:row>
      <xdr:rowOff>18456</xdr:rowOff>
    </xdr:to>
    <xdr:sp macro="" textlink="">
      <xdr:nvSpPr>
        <xdr:cNvPr id="429" name="楕円 428"/>
        <xdr:cNvSpPr/>
      </xdr:nvSpPr>
      <xdr:spPr>
        <a:xfrm>
          <a:off x="6921500" y="132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9583</xdr:rowOff>
    </xdr:from>
    <xdr:ext cx="469744" cy="259045"/>
    <xdr:sp macro="" textlink="">
      <xdr:nvSpPr>
        <xdr:cNvPr id="430" name="テキスト ボックス 429"/>
        <xdr:cNvSpPr txBox="1"/>
      </xdr:nvSpPr>
      <xdr:spPr>
        <a:xfrm>
          <a:off x="6737428" y="1338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108362</xdr:rowOff>
    </xdr:from>
    <xdr:to>
      <xdr:col>54</xdr:col>
      <xdr:colOff>189865</xdr:colOff>
      <xdr:row>98</xdr:row>
      <xdr:rowOff>113849</xdr:rowOff>
    </xdr:to>
    <xdr:cxnSp macro="">
      <xdr:nvCxnSpPr>
        <xdr:cNvPr id="455" name="直線コネクタ 454"/>
        <xdr:cNvCxnSpPr/>
      </xdr:nvCxnSpPr>
      <xdr:spPr>
        <a:xfrm flipV="1">
          <a:off x="10475595" y="15710312"/>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117676</xdr:rowOff>
    </xdr:from>
    <xdr:ext cx="534377" cy="259045"/>
    <xdr:sp macro="" textlink="">
      <xdr:nvSpPr>
        <xdr:cNvPr id="456" name="土木費最小値テキスト"/>
        <xdr:cNvSpPr txBox="1"/>
      </xdr:nvSpPr>
      <xdr:spPr>
        <a:xfrm>
          <a:off x="10528300"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113849</xdr:rowOff>
    </xdr:from>
    <xdr:to>
      <xdr:col>55</xdr:col>
      <xdr:colOff>88900</xdr:colOff>
      <xdr:row>98</xdr:row>
      <xdr:rowOff>113849</xdr:rowOff>
    </xdr:to>
    <xdr:cxnSp macro="">
      <xdr:nvCxnSpPr>
        <xdr:cNvPr id="457" name="直線コネクタ 456"/>
        <xdr:cNvCxnSpPr/>
      </xdr:nvCxnSpPr>
      <xdr:spPr>
        <a:xfrm>
          <a:off x="10388600" y="1691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55039</xdr:rowOff>
    </xdr:from>
    <xdr:ext cx="534377" cy="259045"/>
    <xdr:sp macro="" textlink="">
      <xdr:nvSpPr>
        <xdr:cNvPr id="458" name="土木費最大値テキスト"/>
        <xdr:cNvSpPr txBox="1"/>
      </xdr:nvSpPr>
      <xdr:spPr>
        <a:xfrm>
          <a:off x="10528300" y="154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108362</xdr:rowOff>
    </xdr:from>
    <xdr:to>
      <xdr:col>55</xdr:col>
      <xdr:colOff>88900</xdr:colOff>
      <xdr:row>91</xdr:row>
      <xdr:rowOff>108362</xdr:rowOff>
    </xdr:to>
    <xdr:cxnSp macro="">
      <xdr:nvCxnSpPr>
        <xdr:cNvPr id="459" name="直線コネクタ 458"/>
        <xdr:cNvCxnSpPr/>
      </xdr:nvCxnSpPr>
      <xdr:spPr>
        <a:xfrm>
          <a:off x="10388600" y="1571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9361</xdr:rowOff>
    </xdr:from>
    <xdr:to>
      <xdr:col>55</xdr:col>
      <xdr:colOff>0</xdr:colOff>
      <xdr:row>96</xdr:row>
      <xdr:rowOff>54966</xdr:rowOff>
    </xdr:to>
    <xdr:cxnSp macro="">
      <xdr:nvCxnSpPr>
        <xdr:cNvPr id="460" name="直線コネクタ 459"/>
        <xdr:cNvCxnSpPr/>
      </xdr:nvCxnSpPr>
      <xdr:spPr>
        <a:xfrm flipV="1">
          <a:off x="9639300" y="16468561"/>
          <a:ext cx="838200" cy="4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42142</xdr:rowOff>
    </xdr:from>
    <xdr:ext cx="534377" cy="259045"/>
    <xdr:sp macro="" textlink="">
      <xdr:nvSpPr>
        <xdr:cNvPr id="461" name="土木費平均値テキスト"/>
        <xdr:cNvSpPr txBox="1"/>
      </xdr:nvSpPr>
      <xdr:spPr>
        <a:xfrm>
          <a:off x="10528300" y="1650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63715</xdr:rowOff>
    </xdr:from>
    <xdr:to>
      <xdr:col>55</xdr:col>
      <xdr:colOff>50800</xdr:colOff>
      <xdr:row>96</xdr:row>
      <xdr:rowOff>165315</xdr:rowOff>
    </xdr:to>
    <xdr:sp macro="" textlink="">
      <xdr:nvSpPr>
        <xdr:cNvPr id="462" name="フローチャート: 判断 461"/>
        <xdr:cNvSpPr/>
      </xdr:nvSpPr>
      <xdr:spPr>
        <a:xfrm>
          <a:off x="104267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130460</xdr:rowOff>
    </xdr:from>
    <xdr:to>
      <xdr:col>50</xdr:col>
      <xdr:colOff>114300</xdr:colOff>
      <xdr:row>96</xdr:row>
      <xdr:rowOff>54966</xdr:rowOff>
    </xdr:to>
    <xdr:cxnSp macro="">
      <xdr:nvCxnSpPr>
        <xdr:cNvPr id="463" name="直線コネクタ 462"/>
        <xdr:cNvCxnSpPr/>
      </xdr:nvCxnSpPr>
      <xdr:spPr>
        <a:xfrm>
          <a:off x="8750300" y="16418210"/>
          <a:ext cx="889000" cy="9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45371</xdr:rowOff>
    </xdr:from>
    <xdr:to>
      <xdr:col>50</xdr:col>
      <xdr:colOff>165100</xdr:colOff>
      <xdr:row>96</xdr:row>
      <xdr:rowOff>146971</xdr:rowOff>
    </xdr:to>
    <xdr:sp macro="" textlink="">
      <xdr:nvSpPr>
        <xdr:cNvPr id="464" name="フローチャート: 判断 463"/>
        <xdr:cNvSpPr/>
      </xdr:nvSpPr>
      <xdr:spPr>
        <a:xfrm>
          <a:off x="9588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138098</xdr:rowOff>
    </xdr:from>
    <xdr:ext cx="534377" cy="259045"/>
    <xdr:sp macro="" textlink="">
      <xdr:nvSpPr>
        <xdr:cNvPr id="465" name="テキスト ボックス 464"/>
        <xdr:cNvSpPr txBox="1"/>
      </xdr:nvSpPr>
      <xdr:spPr>
        <a:xfrm>
          <a:off x="9372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111240</xdr:rowOff>
    </xdr:from>
    <xdr:to>
      <xdr:col>45</xdr:col>
      <xdr:colOff>177800</xdr:colOff>
      <xdr:row>95</xdr:row>
      <xdr:rowOff>130460</xdr:rowOff>
    </xdr:to>
    <xdr:cxnSp macro="">
      <xdr:nvCxnSpPr>
        <xdr:cNvPr id="466" name="直線コネクタ 465"/>
        <xdr:cNvCxnSpPr/>
      </xdr:nvCxnSpPr>
      <xdr:spPr>
        <a:xfrm>
          <a:off x="7861300" y="16398990"/>
          <a:ext cx="889000" cy="1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59677</xdr:rowOff>
    </xdr:from>
    <xdr:to>
      <xdr:col>46</xdr:col>
      <xdr:colOff>38100</xdr:colOff>
      <xdr:row>96</xdr:row>
      <xdr:rowOff>161277</xdr:rowOff>
    </xdr:to>
    <xdr:sp macro="" textlink="">
      <xdr:nvSpPr>
        <xdr:cNvPr id="467" name="フローチャート: 判断 466"/>
        <xdr:cNvSpPr/>
      </xdr:nvSpPr>
      <xdr:spPr>
        <a:xfrm>
          <a:off x="8699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152404</xdr:rowOff>
    </xdr:from>
    <xdr:ext cx="534377" cy="259045"/>
    <xdr:sp macro="" textlink="">
      <xdr:nvSpPr>
        <xdr:cNvPr id="468" name="テキスト ボックス 467"/>
        <xdr:cNvSpPr txBox="1"/>
      </xdr:nvSpPr>
      <xdr:spPr>
        <a:xfrm>
          <a:off x="8483111" y="166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80893</xdr:rowOff>
    </xdr:from>
    <xdr:to>
      <xdr:col>41</xdr:col>
      <xdr:colOff>50800</xdr:colOff>
      <xdr:row>95</xdr:row>
      <xdr:rowOff>111240</xdr:rowOff>
    </xdr:to>
    <xdr:cxnSp macro="">
      <xdr:nvCxnSpPr>
        <xdr:cNvPr id="469" name="直線コネクタ 468"/>
        <xdr:cNvCxnSpPr/>
      </xdr:nvCxnSpPr>
      <xdr:spPr>
        <a:xfrm>
          <a:off x="6972300" y="16368643"/>
          <a:ext cx="889000" cy="3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73013</xdr:rowOff>
    </xdr:from>
    <xdr:to>
      <xdr:col>41</xdr:col>
      <xdr:colOff>101600</xdr:colOff>
      <xdr:row>97</xdr:row>
      <xdr:rowOff>3163</xdr:rowOff>
    </xdr:to>
    <xdr:sp macro="" textlink="">
      <xdr:nvSpPr>
        <xdr:cNvPr id="470" name="フローチャート: 判断 469"/>
        <xdr:cNvSpPr/>
      </xdr:nvSpPr>
      <xdr:spPr>
        <a:xfrm>
          <a:off x="7810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165740</xdr:rowOff>
    </xdr:from>
    <xdr:ext cx="534377" cy="259045"/>
    <xdr:sp macro="" textlink="">
      <xdr:nvSpPr>
        <xdr:cNvPr id="471" name="テキスト ボックス 470"/>
        <xdr:cNvSpPr txBox="1"/>
      </xdr:nvSpPr>
      <xdr:spPr>
        <a:xfrm>
          <a:off x="7594111" y="166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9709</xdr:rowOff>
    </xdr:from>
    <xdr:to>
      <xdr:col>36</xdr:col>
      <xdr:colOff>165100</xdr:colOff>
      <xdr:row>96</xdr:row>
      <xdr:rowOff>111309</xdr:rowOff>
    </xdr:to>
    <xdr:sp macro="" textlink="">
      <xdr:nvSpPr>
        <xdr:cNvPr id="472" name="フローチャート: 判断 471"/>
        <xdr:cNvSpPr/>
      </xdr:nvSpPr>
      <xdr:spPr>
        <a:xfrm>
          <a:off x="6921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102436</xdr:rowOff>
    </xdr:from>
    <xdr:ext cx="534377" cy="259045"/>
    <xdr:sp macro="" textlink="">
      <xdr:nvSpPr>
        <xdr:cNvPr id="473" name="テキスト ボックス 472"/>
        <xdr:cNvSpPr txBox="1"/>
      </xdr:nvSpPr>
      <xdr:spPr>
        <a:xfrm>
          <a:off x="6705111" y="165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130011</xdr:rowOff>
    </xdr:from>
    <xdr:to>
      <xdr:col>55</xdr:col>
      <xdr:colOff>50800</xdr:colOff>
      <xdr:row>96</xdr:row>
      <xdr:rowOff>60161</xdr:rowOff>
    </xdr:to>
    <xdr:sp macro="" textlink="">
      <xdr:nvSpPr>
        <xdr:cNvPr id="479" name="楕円 478"/>
        <xdr:cNvSpPr/>
      </xdr:nvSpPr>
      <xdr:spPr>
        <a:xfrm>
          <a:off x="10426700" y="1641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152888</xdr:rowOff>
    </xdr:from>
    <xdr:ext cx="534377" cy="259045"/>
    <xdr:sp macro="" textlink="">
      <xdr:nvSpPr>
        <xdr:cNvPr id="480" name="土木費該当値テキスト"/>
        <xdr:cNvSpPr txBox="1"/>
      </xdr:nvSpPr>
      <xdr:spPr>
        <a:xfrm>
          <a:off x="10528300" y="1626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4166</xdr:rowOff>
    </xdr:from>
    <xdr:to>
      <xdr:col>50</xdr:col>
      <xdr:colOff>165100</xdr:colOff>
      <xdr:row>96</xdr:row>
      <xdr:rowOff>105766</xdr:rowOff>
    </xdr:to>
    <xdr:sp macro="" textlink="">
      <xdr:nvSpPr>
        <xdr:cNvPr id="481" name="楕円 480"/>
        <xdr:cNvSpPr/>
      </xdr:nvSpPr>
      <xdr:spPr>
        <a:xfrm>
          <a:off x="9588500" y="1646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122293</xdr:rowOff>
    </xdr:from>
    <xdr:ext cx="534377" cy="259045"/>
    <xdr:sp macro="" textlink="">
      <xdr:nvSpPr>
        <xdr:cNvPr id="482" name="テキスト ボックス 481"/>
        <xdr:cNvSpPr txBox="1"/>
      </xdr:nvSpPr>
      <xdr:spPr>
        <a:xfrm>
          <a:off x="9372111" y="1623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79660</xdr:rowOff>
    </xdr:from>
    <xdr:to>
      <xdr:col>46</xdr:col>
      <xdr:colOff>38100</xdr:colOff>
      <xdr:row>96</xdr:row>
      <xdr:rowOff>9810</xdr:rowOff>
    </xdr:to>
    <xdr:sp macro="" textlink="">
      <xdr:nvSpPr>
        <xdr:cNvPr id="483" name="楕円 482"/>
        <xdr:cNvSpPr/>
      </xdr:nvSpPr>
      <xdr:spPr>
        <a:xfrm>
          <a:off x="8699500" y="1636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26337</xdr:rowOff>
    </xdr:from>
    <xdr:ext cx="534377" cy="259045"/>
    <xdr:sp macro="" textlink="">
      <xdr:nvSpPr>
        <xdr:cNvPr id="484" name="テキスト ボックス 483"/>
        <xdr:cNvSpPr txBox="1"/>
      </xdr:nvSpPr>
      <xdr:spPr>
        <a:xfrm>
          <a:off x="8483111" y="1614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60440</xdr:rowOff>
    </xdr:from>
    <xdr:to>
      <xdr:col>41</xdr:col>
      <xdr:colOff>101600</xdr:colOff>
      <xdr:row>95</xdr:row>
      <xdr:rowOff>162040</xdr:rowOff>
    </xdr:to>
    <xdr:sp macro="" textlink="">
      <xdr:nvSpPr>
        <xdr:cNvPr id="485" name="楕円 484"/>
        <xdr:cNvSpPr/>
      </xdr:nvSpPr>
      <xdr:spPr>
        <a:xfrm>
          <a:off x="7810500" y="1634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7117</xdr:rowOff>
    </xdr:from>
    <xdr:ext cx="534377" cy="259045"/>
    <xdr:sp macro="" textlink="">
      <xdr:nvSpPr>
        <xdr:cNvPr id="486" name="テキスト ボックス 485"/>
        <xdr:cNvSpPr txBox="1"/>
      </xdr:nvSpPr>
      <xdr:spPr>
        <a:xfrm>
          <a:off x="7594111" y="1612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30093</xdr:rowOff>
    </xdr:from>
    <xdr:to>
      <xdr:col>36</xdr:col>
      <xdr:colOff>165100</xdr:colOff>
      <xdr:row>95</xdr:row>
      <xdr:rowOff>131693</xdr:rowOff>
    </xdr:to>
    <xdr:sp macro="" textlink="">
      <xdr:nvSpPr>
        <xdr:cNvPr id="487" name="楕円 486"/>
        <xdr:cNvSpPr/>
      </xdr:nvSpPr>
      <xdr:spPr>
        <a:xfrm>
          <a:off x="6921500" y="16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148220</xdr:rowOff>
    </xdr:from>
    <xdr:ext cx="534377" cy="259045"/>
    <xdr:sp macro="" textlink="">
      <xdr:nvSpPr>
        <xdr:cNvPr id="488" name="テキスト ボックス 487"/>
        <xdr:cNvSpPr txBox="1"/>
      </xdr:nvSpPr>
      <xdr:spPr>
        <a:xfrm>
          <a:off x="6705111" y="1609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9834</xdr:rowOff>
    </xdr:from>
    <xdr:to>
      <xdr:col>85</xdr:col>
      <xdr:colOff>126364</xdr:colOff>
      <xdr:row>39</xdr:row>
      <xdr:rowOff>126855</xdr:rowOff>
    </xdr:to>
    <xdr:cxnSp macro="">
      <xdr:nvCxnSpPr>
        <xdr:cNvPr id="515" name="直線コネクタ 514"/>
        <xdr:cNvCxnSpPr/>
      </xdr:nvCxnSpPr>
      <xdr:spPr>
        <a:xfrm flipV="1">
          <a:off x="16317595" y="5324784"/>
          <a:ext cx="1269" cy="148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130682</xdr:rowOff>
    </xdr:from>
    <xdr:ext cx="469744" cy="259045"/>
    <xdr:sp macro="" textlink="">
      <xdr:nvSpPr>
        <xdr:cNvPr id="516" name="消防費最小値テキスト"/>
        <xdr:cNvSpPr txBox="1"/>
      </xdr:nvSpPr>
      <xdr:spPr>
        <a:xfrm>
          <a:off x="16370300" y="681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126855</xdr:rowOff>
    </xdr:from>
    <xdr:to>
      <xdr:col>86</xdr:col>
      <xdr:colOff>25400</xdr:colOff>
      <xdr:row>39</xdr:row>
      <xdr:rowOff>126855</xdr:rowOff>
    </xdr:to>
    <xdr:cxnSp macro="">
      <xdr:nvCxnSpPr>
        <xdr:cNvPr id="517" name="直線コネクタ 516"/>
        <xdr:cNvCxnSpPr/>
      </xdr:nvCxnSpPr>
      <xdr:spPr>
        <a:xfrm>
          <a:off x="16230600" y="681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127961</xdr:rowOff>
    </xdr:from>
    <xdr:ext cx="534377" cy="259045"/>
    <xdr:sp macro="" textlink="">
      <xdr:nvSpPr>
        <xdr:cNvPr id="518" name="消防費最大値テキスト"/>
        <xdr:cNvSpPr txBox="1"/>
      </xdr:nvSpPr>
      <xdr:spPr>
        <a:xfrm>
          <a:off x="16370300" y="51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9834</xdr:rowOff>
    </xdr:from>
    <xdr:to>
      <xdr:col>86</xdr:col>
      <xdr:colOff>25400</xdr:colOff>
      <xdr:row>31</xdr:row>
      <xdr:rowOff>9834</xdr:rowOff>
    </xdr:to>
    <xdr:cxnSp macro="">
      <xdr:nvCxnSpPr>
        <xdr:cNvPr id="519" name="直線コネクタ 518"/>
        <xdr:cNvCxnSpPr/>
      </xdr:nvCxnSpPr>
      <xdr:spPr>
        <a:xfrm>
          <a:off x="16230600" y="532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8527</xdr:rowOff>
    </xdr:from>
    <xdr:to>
      <xdr:col>85</xdr:col>
      <xdr:colOff>127000</xdr:colOff>
      <xdr:row>38</xdr:row>
      <xdr:rowOff>113683</xdr:rowOff>
    </xdr:to>
    <xdr:cxnSp macro="">
      <xdr:nvCxnSpPr>
        <xdr:cNvPr id="520" name="直線コネクタ 519"/>
        <xdr:cNvCxnSpPr/>
      </xdr:nvCxnSpPr>
      <xdr:spPr>
        <a:xfrm flipV="1">
          <a:off x="15481300" y="6352177"/>
          <a:ext cx="838200" cy="27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45664</xdr:rowOff>
    </xdr:from>
    <xdr:ext cx="534377" cy="259045"/>
    <xdr:sp macro="" textlink="">
      <xdr:nvSpPr>
        <xdr:cNvPr id="521" name="消防費平均値テキスト"/>
        <xdr:cNvSpPr txBox="1"/>
      </xdr:nvSpPr>
      <xdr:spPr>
        <a:xfrm>
          <a:off x="16370300" y="6389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67237</xdr:rowOff>
    </xdr:from>
    <xdr:to>
      <xdr:col>85</xdr:col>
      <xdr:colOff>177800</xdr:colOff>
      <xdr:row>37</xdr:row>
      <xdr:rowOff>168838</xdr:rowOff>
    </xdr:to>
    <xdr:sp macro="" textlink="">
      <xdr:nvSpPr>
        <xdr:cNvPr id="522" name="フローチャート: 判断 521"/>
        <xdr:cNvSpPr/>
      </xdr:nvSpPr>
      <xdr:spPr>
        <a:xfrm>
          <a:off x="162687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49675</xdr:rowOff>
    </xdr:from>
    <xdr:to>
      <xdr:col>81</xdr:col>
      <xdr:colOff>50800</xdr:colOff>
      <xdr:row>38</xdr:row>
      <xdr:rowOff>113683</xdr:rowOff>
    </xdr:to>
    <xdr:cxnSp macro="">
      <xdr:nvCxnSpPr>
        <xdr:cNvPr id="523" name="直線コネクタ 522"/>
        <xdr:cNvCxnSpPr/>
      </xdr:nvCxnSpPr>
      <xdr:spPr>
        <a:xfrm>
          <a:off x="14592300" y="6564775"/>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74422</xdr:rowOff>
    </xdr:from>
    <xdr:to>
      <xdr:col>81</xdr:col>
      <xdr:colOff>101600</xdr:colOff>
      <xdr:row>38</xdr:row>
      <xdr:rowOff>4572</xdr:rowOff>
    </xdr:to>
    <xdr:sp macro="" textlink="">
      <xdr:nvSpPr>
        <xdr:cNvPr id="524" name="フローチャート: 判断 523"/>
        <xdr:cNvSpPr/>
      </xdr:nvSpPr>
      <xdr:spPr>
        <a:xfrm>
          <a:off x="15430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21099</xdr:rowOff>
    </xdr:from>
    <xdr:ext cx="534377" cy="259045"/>
    <xdr:sp macro="" textlink="">
      <xdr:nvSpPr>
        <xdr:cNvPr id="525" name="テキスト ボックス 524"/>
        <xdr:cNvSpPr txBox="1"/>
      </xdr:nvSpPr>
      <xdr:spPr>
        <a:xfrm>
          <a:off x="15214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47172</xdr:rowOff>
    </xdr:from>
    <xdr:to>
      <xdr:col>76</xdr:col>
      <xdr:colOff>114300</xdr:colOff>
      <xdr:row>38</xdr:row>
      <xdr:rowOff>49675</xdr:rowOff>
    </xdr:to>
    <xdr:cxnSp macro="">
      <xdr:nvCxnSpPr>
        <xdr:cNvPr id="526" name="直線コネクタ 525"/>
        <xdr:cNvCxnSpPr/>
      </xdr:nvCxnSpPr>
      <xdr:spPr>
        <a:xfrm>
          <a:off x="13703300" y="6562272"/>
          <a:ext cx="889000" cy="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89227</xdr:rowOff>
    </xdr:from>
    <xdr:to>
      <xdr:col>76</xdr:col>
      <xdr:colOff>165100</xdr:colOff>
      <xdr:row>38</xdr:row>
      <xdr:rowOff>19377</xdr:rowOff>
    </xdr:to>
    <xdr:sp macro="" textlink="">
      <xdr:nvSpPr>
        <xdr:cNvPr id="527" name="フローチャート: 判断 526"/>
        <xdr:cNvSpPr/>
      </xdr:nvSpPr>
      <xdr:spPr>
        <a:xfrm>
          <a:off x="14541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35904</xdr:rowOff>
    </xdr:from>
    <xdr:ext cx="534377" cy="259045"/>
    <xdr:sp macro="" textlink="">
      <xdr:nvSpPr>
        <xdr:cNvPr id="528" name="テキスト ボックス 527"/>
        <xdr:cNvSpPr txBox="1"/>
      </xdr:nvSpPr>
      <xdr:spPr>
        <a:xfrm>
          <a:off x="14325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137849</xdr:rowOff>
    </xdr:from>
    <xdr:to>
      <xdr:col>71</xdr:col>
      <xdr:colOff>177800</xdr:colOff>
      <xdr:row>38</xdr:row>
      <xdr:rowOff>47172</xdr:rowOff>
    </xdr:to>
    <xdr:cxnSp macro="">
      <xdr:nvCxnSpPr>
        <xdr:cNvPr id="529" name="直線コネクタ 528"/>
        <xdr:cNvCxnSpPr/>
      </xdr:nvCxnSpPr>
      <xdr:spPr>
        <a:xfrm>
          <a:off x="12814300" y="6481499"/>
          <a:ext cx="889000" cy="8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68652</xdr:rowOff>
    </xdr:from>
    <xdr:to>
      <xdr:col>72</xdr:col>
      <xdr:colOff>38100</xdr:colOff>
      <xdr:row>37</xdr:row>
      <xdr:rowOff>170252</xdr:rowOff>
    </xdr:to>
    <xdr:sp macro="" textlink="">
      <xdr:nvSpPr>
        <xdr:cNvPr id="530" name="フローチャート: 判断 529"/>
        <xdr:cNvSpPr/>
      </xdr:nvSpPr>
      <xdr:spPr>
        <a:xfrm>
          <a:off x="13652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15329</xdr:rowOff>
    </xdr:from>
    <xdr:ext cx="534377" cy="259045"/>
    <xdr:sp macro="" textlink="">
      <xdr:nvSpPr>
        <xdr:cNvPr id="531" name="テキスト ボックス 530"/>
        <xdr:cNvSpPr txBox="1"/>
      </xdr:nvSpPr>
      <xdr:spPr>
        <a:xfrm>
          <a:off x="13436111" y="61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50691</xdr:rowOff>
    </xdr:from>
    <xdr:to>
      <xdr:col>67</xdr:col>
      <xdr:colOff>101600</xdr:colOff>
      <xdr:row>37</xdr:row>
      <xdr:rowOff>152291</xdr:rowOff>
    </xdr:to>
    <xdr:sp macro="" textlink="">
      <xdr:nvSpPr>
        <xdr:cNvPr id="532" name="フローチャート: 判断 531"/>
        <xdr:cNvSpPr/>
      </xdr:nvSpPr>
      <xdr:spPr>
        <a:xfrm>
          <a:off x="12763500" y="63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168818</xdr:rowOff>
    </xdr:from>
    <xdr:ext cx="534377" cy="259045"/>
    <xdr:sp macro="" textlink="">
      <xdr:nvSpPr>
        <xdr:cNvPr id="533" name="テキスト ボックス 532"/>
        <xdr:cNvSpPr txBox="1"/>
      </xdr:nvSpPr>
      <xdr:spPr>
        <a:xfrm>
          <a:off x="12547111" y="616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129177</xdr:rowOff>
    </xdr:from>
    <xdr:to>
      <xdr:col>85</xdr:col>
      <xdr:colOff>177800</xdr:colOff>
      <xdr:row>37</xdr:row>
      <xdr:rowOff>59327</xdr:rowOff>
    </xdr:to>
    <xdr:sp macro="" textlink="">
      <xdr:nvSpPr>
        <xdr:cNvPr id="539" name="楕円 538"/>
        <xdr:cNvSpPr/>
      </xdr:nvSpPr>
      <xdr:spPr>
        <a:xfrm>
          <a:off x="16268700" y="63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152054</xdr:rowOff>
    </xdr:from>
    <xdr:ext cx="534377" cy="259045"/>
    <xdr:sp macro="" textlink="">
      <xdr:nvSpPr>
        <xdr:cNvPr id="540" name="消防費該当値テキスト"/>
        <xdr:cNvSpPr txBox="1"/>
      </xdr:nvSpPr>
      <xdr:spPr>
        <a:xfrm>
          <a:off x="16370300" y="615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62883</xdr:rowOff>
    </xdr:from>
    <xdr:to>
      <xdr:col>81</xdr:col>
      <xdr:colOff>101600</xdr:colOff>
      <xdr:row>38</xdr:row>
      <xdr:rowOff>164483</xdr:rowOff>
    </xdr:to>
    <xdr:sp macro="" textlink="">
      <xdr:nvSpPr>
        <xdr:cNvPr id="541" name="楕円 540"/>
        <xdr:cNvSpPr/>
      </xdr:nvSpPr>
      <xdr:spPr>
        <a:xfrm>
          <a:off x="15430500" y="657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155610</xdr:rowOff>
    </xdr:from>
    <xdr:ext cx="534377" cy="259045"/>
    <xdr:sp macro="" textlink="">
      <xdr:nvSpPr>
        <xdr:cNvPr id="542" name="テキスト ボックス 541"/>
        <xdr:cNvSpPr txBox="1"/>
      </xdr:nvSpPr>
      <xdr:spPr>
        <a:xfrm>
          <a:off x="15214111" y="667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170325</xdr:rowOff>
    </xdr:from>
    <xdr:to>
      <xdr:col>76</xdr:col>
      <xdr:colOff>165100</xdr:colOff>
      <xdr:row>38</xdr:row>
      <xdr:rowOff>100475</xdr:rowOff>
    </xdr:to>
    <xdr:sp macro="" textlink="">
      <xdr:nvSpPr>
        <xdr:cNvPr id="543" name="楕円 542"/>
        <xdr:cNvSpPr/>
      </xdr:nvSpPr>
      <xdr:spPr>
        <a:xfrm>
          <a:off x="14541500" y="651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91602</xdr:rowOff>
    </xdr:from>
    <xdr:ext cx="534377" cy="259045"/>
    <xdr:sp macro="" textlink="">
      <xdr:nvSpPr>
        <xdr:cNvPr id="544" name="テキスト ボックス 543"/>
        <xdr:cNvSpPr txBox="1"/>
      </xdr:nvSpPr>
      <xdr:spPr>
        <a:xfrm>
          <a:off x="14325111" y="660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167822</xdr:rowOff>
    </xdr:from>
    <xdr:to>
      <xdr:col>72</xdr:col>
      <xdr:colOff>38100</xdr:colOff>
      <xdr:row>38</xdr:row>
      <xdr:rowOff>97972</xdr:rowOff>
    </xdr:to>
    <xdr:sp macro="" textlink="">
      <xdr:nvSpPr>
        <xdr:cNvPr id="545" name="楕円 544"/>
        <xdr:cNvSpPr/>
      </xdr:nvSpPr>
      <xdr:spPr>
        <a:xfrm>
          <a:off x="13652500" y="651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89099</xdr:rowOff>
    </xdr:from>
    <xdr:ext cx="534377" cy="259045"/>
    <xdr:sp macro="" textlink="">
      <xdr:nvSpPr>
        <xdr:cNvPr id="546" name="テキスト ボックス 545"/>
        <xdr:cNvSpPr txBox="1"/>
      </xdr:nvSpPr>
      <xdr:spPr>
        <a:xfrm>
          <a:off x="13436111" y="660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87049</xdr:rowOff>
    </xdr:from>
    <xdr:to>
      <xdr:col>67</xdr:col>
      <xdr:colOff>101600</xdr:colOff>
      <xdr:row>38</xdr:row>
      <xdr:rowOff>17199</xdr:rowOff>
    </xdr:to>
    <xdr:sp macro="" textlink="">
      <xdr:nvSpPr>
        <xdr:cNvPr id="547" name="楕円 546"/>
        <xdr:cNvSpPr/>
      </xdr:nvSpPr>
      <xdr:spPr>
        <a:xfrm>
          <a:off x="12763500" y="643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8327</xdr:rowOff>
    </xdr:from>
    <xdr:ext cx="534377" cy="259045"/>
    <xdr:sp macro="" textlink="">
      <xdr:nvSpPr>
        <xdr:cNvPr id="548" name="テキスト ボックス 547"/>
        <xdr:cNvSpPr txBox="1"/>
      </xdr:nvSpPr>
      <xdr:spPr>
        <a:xfrm>
          <a:off x="12547111" y="652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152143</xdr:rowOff>
    </xdr:from>
    <xdr:to>
      <xdr:col>85</xdr:col>
      <xdr:colOff>126364</xdr:colOff>
      <xdr:row>58</xdr:row>
      <xdr:rowOff>65503</xdr:rowOff>
    </xdr:to>
    <xdr:cxnSp macro="">
      <xdr:nvCxnSpPr>
        <xdr:cNvPr id="575" name="直線コネクタ 574"/>
        <xdr:cNvCxnSpPr/>
      </xdr:nvCxnSpPr>
      <xdr:spPr>
        <a:xfrm flipV="1">
          <a:off x="16317595" y="8553193"/>
          <a:ext cx="1269" cy="1456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69330</xdr:rowOff>
    </xdr:from>
    <xdr:ext cx="534377" cy="259045"/>
    <xdr:sp macro="" textlink="">
      <xdr:nvSpPr>
        <xdr:cNvPr id="576" name="教育費最小値テキスト"/>
        <xdr:cNvSpPr txBox="1"/>
      </xdr:nvSpPr>
      <xdr:spPr>
        <a:xfrm>
          <a:off x="16370300" y="100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65503</xdr:rowOff>
    </xdr:from>
    <xdr:to>
      <xdr:col>86</xdr:col>
      <xdr:colOff>25400</xdr:colOff>
      <xdr:row>58</xdr:row>
      <xdr:rowOff>65503</xdr:rowOff>
    </xdr:to>
    <xdr:cxnSp macro="">
      <xdr:nvCxnSpPr>
        <xdr:cNvPr id="577" name="直線コネクタ 576"/>
        <xdr:cNvCxnSpPr/>
      </xdr:nvCxnSpPr>
      <xdr:spPr>
        <a:xfrm>
          <a:off x="16230600" y="1000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98820</xdr:rowOff>
    </xdr:from>
    <xdr:ext cx="534377" cy="259045"/>
    <xdr:sp macro="" textlink="">
      <xdr:nvSpPr>
        <xdr:cNvPr id="578" name="教育費最大値テキスト"/>
        <xdr:cNvSpPr txBox="1"/>
      </xdr:nvSpPr>
      <xdr:spPr>
        <a:xfrm>
          <a:off x="16370300" y="83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152143</xdr:rowOff>
    </xdr:from>
    <xdr:to>
      <xdr:col>86</xdr:col>
      <xdr:colOff>25400</xdr:colOff>
      <xdr:row>49</xdr:row>
      <xdr:rowOff>152143</xdr:rowOff>
    </xdr:to>
    <xdr:cxnSp macro="">
      <xdr:nvCxnSpPr>
        <xdr:cNvPr id="579" name="直線コネクタ 578"/>
        <xdr:cNvCxnSpPr/>
      </xdr:nvCxnSpPr>
      <xdr:spPr>
        <a:xfrm>
          <a:off x="16230600" y="855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67756</xdr:rowOff>
    </xdr:from>
    <xdr:to>
      <xdr:col>85</xdr:col>
      <xdr:colOff>127000</xdr:colOff>
      <xdr:row>54</xdr:row>
      <xdr:rowOff>939</xdr:rowOff>
    </xdr:to>
    <xdr:cxnSp macro="">
      <xdr:nvCxnSpPr>
        <xdr:cNvPr id="580" name="直線コネクタ 579"/>
        <xdr:cNvCxnSpPr/>
      </xdr:nvCxnSpPr>
      <xdr:spPr>
        <a:xfrm flipV="1">
          <a:off x="15481300" y="9154606"/>
          <a:ext cx="838200" cy="10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59686</xdr:rowOff>
    </xdr:from>
    <xdr:ext cx="534377" cy="259045"/>
    <xdr:sp macro="" textlink="">
      <xdr:nvSpPr>
        <xdr:cNvPr id="581" name="教育費平均値テキスト"/>
        <xdr:cNvSpPr txBox="1"/>
      </xdr:nvSpPr>
      <xdr:spPr>
        <a:xfrm>
          <a:off x="16370300" y="9489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81259</xdr:rowOff>
    </xdr:from>
    <xdr:to>
      <xdr:col>85</xdr:col>
      <xdr:colOff>177800</xdr:colOff>
      <xdr:row>56</xdr:row>
      <xdr:rowOff>11409</xdr:rowOff>
    </xdr:to>
    <xdr:sp macro="" textlink="">
      <xdr:nvSpPr>
        <xdr:cNvPr id="582" name="フローチャート: 判断 581"/>
        <xdr:cNvSpPr/>
      </xdr:nvSpPr>
      <xdr:spPr>
        <a:xfrm>
          <a:off x="16268700" y="95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939</xdr:rowOff>
    </xdr:from>
    <xdr:to>
      <xdr:col>81</xdr:col>
      <xdr:colOff>50800</xdr:colOff>
      <xdr:row>54</xdr:row>
      <xdr:rowOff>38920</xdr:rowOff>
    </xdr:to>
    <xdr:cxnSp macro="">
      <xdr:nvCxnSpPr>
        <xdr:cNvPr id="583" name="直線コネクタ 582"/>
        <xdr:cNvCxnSpPr/>
      </xdr:nvCxnSpPr>
      <xdr:spPr>
        <a:xfrm flipV="1">
          <a:off x="14592300" y="9259239"/>
          <a:ext cx="889000" cy="3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33546</xdr:rowOff>
    </xdr:from>
    <xdr:to>
      <xdr:col>81</xdr:col>
      <xdr:colOff>101600</xdr:colOff>
      <xdr:row>55</xdr:row>
      <xdr:rowOff>135146</xdr:rowOff>
    </xdr:to>
    <xdr:sp macro="" textlink="">
      <xdr:nvSpPr>
        <xdr:cNvPr id="584" name="フローチャート: 判断 583"/>
        <xdr:cNvSpPr/>
      </xdr:nvSpPr>
      <xdr:spPr>
        <a:xfrm>
          <a:off x="15430500" y="946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126273</xdr:rowOff>
    </xdr:from>
    <xdr:ext cx="534377" cy="259045"/>
    <xdr:sp macro="" textlink="">
      <xdr:nvSpPr>
        <xdr:cNvPr id="585" name="テキスト ボックス 584"/>
        <xdr:cNvSpPr txBox="1"/>
      </xdr:nvSpPr>
      <xdr:spPr>
        <a:xfrm>
          <a:off x="15214111" y="955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38920</xdr:rowOff>
    </xdr:from>
    <xdr:to>
      <xdr:col>76</xdr:col>
      <xdr:colOff>114300</xdr:colOff>
      <xdr:row>55</xdr:row>
      <xdr:rowOff>28666</xdr:rowOff>
    </xdr:to>
    <xdr:cxnSp macro="">
      <xdr:nvCxnSpPr>
        <xdr:cNvPr id="586" name="直線コネクタ 585"/>
        <xdr:cNvCxnSpPr/>
      </xdr:nvCxnSpPr>
      <xdr:spPr>
        <a:xfrm flipV="1">
          <a:off x="13703300" y="9297220"/>
          <a:ext cx="889000" cy="16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71886</xdr:rowOff>
    </xdr:from>
    <xdr:to>
      <xdr:col>76</xdr:col>
      <xdr:colOff>165100</xdr:colOff>
      <xdr:row>56</xdr:row>
      <xdr:rowOff>2036</xdr:rowOff>
    </xdr:to>
    <xdr:sp macro="" textlink="">
      <xdr:nvSpPr>
        <xdr:cNvPr id="587" name="フローチャート: 判断 586"/>
        <xdr:cNvSpPr/>
      </xdr:nvSpPr>
      <xdr:spPr>
        <a:xfrm>
          <a:off x="14541500" y="950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164613</xdr:rowOff>
    </xdr:from>
    <xdr:ext cx="534377" cy="259045"/>
    <xdr:sp macro="" textlink="">
      <xdr:nvSpPr>
        <xdr:cNvPr id="588" name="テキスト ボックス 587"/>
        <xdr:cNvSpPr txBox="1"/>
      </xdr:nvSpPr>
      <xdr:spPr>
        <a:xfrm>
          <a:off x="14325111" y="959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28666</xdr:rowOff>
    </xdr:from>
    <xdr:to>
      <xdr:col>71</xdr:col>
      <xdr:colOff>177800</xdr:colOff>
      <xdr:row>55</xdr:row>
      <xdr:rowOff>104790</xdr:rowOff>
    </xdr:to>
    <xdr:cxnSp macro="">
      <xdr:nvCxnSpPr>
        <xdr:cNvPr id="589" name="直線コネクタ 588"/>
        <xdr:cNvCxnSpPr/>
      </xdr:nvCxnSpPr>
      <xdr:spPr>
        <a:xfrm flipV="1">
          <a:off x="12814300" y="9458416"/>
          <a:ext cx="889000" cy="7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155945</xdr:rowOff>
    </xdr:from>
    <xdr:to>
      <xdr:col>72</xdr:col>
      <xdr:colOff>38100</xdr:colOff>
      <xdr:row>55</xdr:row>
      <xdr:rowOff>86095</xdr:rowOff>
    </xdr:to>
    <xdr:sp macro="" textlink="">
      <xdr:nvSpPr>
        <xdr:cNvPr id="590" name="フローチャート: 判断 589"/>
        <xdr:cNvSpPr/>
      </xdr:nvSpPr>
      <xdr:spPr>
        <a:xfrm>
          <a:off x="136525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77222</xdr:rowOff>
    </xdr:from>
    <xdr:ext cx="534377" cy="259045"/>
    <xdr:sp macro="" textlink="">
      <xdr:nvSpPr>
        <xdr:cNvPr id="591" name="テキスト ボックス 590"/>
        <xdr:cNvSpPr txBox="1"/>
      </xdr:nvSpPr>
      <xdr:spPr>
        <a:xfrm>
          <a:off x="13436111" y="950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34951</xdr:rowOff>
    </xdr:from>
    <xdr:to>
      <xdr:col>67</xdr:col>
      <xdr:colOff>101600</xdr:colOff>
      <xdr:row>55</xdr:row>
      <xdr:rowOff>136551</xdr:rowOff>
    </xdr:to>
    <xdr:sp macro="" textlink="">
      <xdr:nvSpPr>
        <xdr:cNvPr id="592" name="フローチャート: 判断 591"/>
        <xdr:cNvSpPr/>
      </xdr:nvSpPr>
      <xdr:spPr>
        <a:xfrm>
          <a:off x="12763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153078</xdr:rowOff>
    </xdr:from>
    <xdr:ext cx="534377" cy="259045"/>
    <xdr:sp macro="" textlink="">
      <xdr:nvSpPr>
        <xdr:cNvPr id="593" name="テキスト ボックス 592"/>
        <xdr:cNvSpPr txBox="1"/>
      </xdr:nvSpPr>
      <xdr:spPr>
        <a:xfrm>
          <a:off x="12547111" y="92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16956</xdr:rowOff>
    </xdr:from>
    <xdr:to>
      <xdr:col>85</xdr:col>
      <xdr:colOff>177800</xdr:colOff>
      <xdr:row>53</xdr:row>
      <xdr:rowOff>118556</xdr:rowOff>
    </xdr:to>
    <xdr:sp macro="" textlink="">
      <xdr:nvSpPr>
        <xdr:cNvPr id="599" name="楕円 598"/>
        <xdr:cNvSpPr/>
      </xdr:nvSpPr>
      <xdr:spPr>
        <a:xfrm>
          <a:off x="16268700" y="910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39833</xdr:rowOff>
    </xdr:from>
    <xdr:ext cx="534377" cy="259045"/>
    <xdr:sp macro="" textlink="">
      <xdr:nvSpPr>
        <xdr:cNvPr id="600" name="教育費該当値テキスト"/>
        <xdr:cNvSpPr txBox="1"/>
      </xdr:nvSpPr>
      <xdr:spPr>
        <a:xfrm>
          <a:off x="16370300" y="895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121589</xdr:rowOff>
    </xdr:from>
    <xdr:to>
      <xdr:col>81</xdr:col>
      <xdr:colOff>101600</xdr:colOff>
      <xdr:row>54</xdr:row>
      <xdr:rowOff>51739</xdr:rowOff>
    </xdr:to>
    <xdr:sp macro="" textlink="">
      <xdr:nvSpPr>
        <xdr:cNvPr id="601" name="楕円 600"/>
        <xdr:cNvSpPr/>
      </xdr:nvSpPr>
      <xdr:spPr>
        <a:xfrm>
          <a:off x="15430500" y="920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68266</xdr:rowOff>
    </xdr:from>
    <xdr:ext cx="534377" cy="259045"/>
    <xdr:sp macro="" textlink="">
      <xdr:nvSpPr>
        <xdr:cNvPr id="602" name="テキスト ボックス 601"/>
        <xdr:cNvSpPr txBox="1"/>
      </xdr:nvSpPr>
      <xdr:spPr>
        <a:xfrm>
          <a:off x="15214111" y="898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159570</xdr:rowOff>
    </xdr:from>
    <xdr:to>
      <xdr:col>76</xdr:col>
      <xdr:colOff>165100</xdr:colOff>
      <xdr:row>54</xdr:row>
      <xdr:rowOff>89720</xdr:rowOff>
    </xdr:to>
    <xdr:sp macro="" textlink="">
      <xdr:nvSpPr>
        <xdr:cNvPr id="603" name="楕円 602"/>
        <xdr:cNvSpPr/>
      </xdr:nvSpPr>
      <xdr:spPr>
        <a:xfrm>
          <a:off x="14541500" y="92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106247</xdr:rowOff>
    </xdr:from>
    <xdr:ext cx="534377" cy="259045"/>
    <xdr:sp macro="" textlink="">
      <xdr:nvSpPr>
        <xdr:cNvPr id="604" name="テキスト ボックス 603"/>
        <xdr:cNvSpPr txBox="1"/>
      </xdr:nvSpPr>
      <xdr:spPr>
        <a:xfrm>
          <a:off x="14325111" y="902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149316</xdr:rowOff>
    </xdr:from>
    <xdr:to>
      <xdr:col>72</xdr:col>
      <xdr:colOff>38100</xdr:colOff>
      <xdr:row>55</xdr:row>
      <xdr:rowOff>79466</xdr:rowOff>
    </xdr:to>
    <xdr:sp macro="" textlink="">
      <xdr:nvSpPr>
        <xdr:cNvPr id="605" name="楕円 604"/>
        <xdr:cNvSpPr/>
      </xdr:nvSpPr>
      <xdr:spPr>
        <a:xfrm>
          <a:off x="13652500" y="940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95993</xdr:rowOff>
    </xdr:from>
    <xdr:ext cx="534377" cy="259045"/>
    <xdr:sp macro="" textlink="">
      <xdr:nvSpPr>
        <xdr:cNvPr id="606" name="テキスト ボックス 605"/>
        <xdr:cNvSpPr txBox="1"/>
      </xdr:nvSpPr>
      <xdr:spPr>
        <a:xfrm>
          <a:off x="13436111" y="918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53990</xdr:rowOff>
    </xdr:from>
    <xdr:to>
      <xdr:col>67</xdr:col>
      <xdr:colOff>101600</xdr:colOff>
      <xdr:row>55</xdr:row>
      <xdr:rowOff>155590</xdr:rowOff>
    </xdr:to>
    <xdr:sp macro="" textlink="">
      <xdr:nvSpPr>
        <xdr:cNvPr id="607" name="楕円 606"/>
        <xdr:cNvSpPr/>
      </xdr:nvSpPr>
      <xdr:spPr>
        <a:xfrm>
          <a:off x="12763500" y="948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146717</xdr:rowOff>
    </xdr:from>
    <xdr:ext cx="534377" cy="259045"/>
    <xdr:sp macro="" textlink="">
      <xdr:nvSpPr>
        <xdr:cNvPr id="608" name="テキスト ボックス 607"/>
        <xdr:cNvSpPr txBox="1"/>
      </xdr:nvSpPr>
      <xdr:spPr>
        <a:xfrm>
          <a:off x="12547111" y="9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99809</xdr:rowOff>
    </xdr:from>
    <xdr:to>
      <xdr:col>85</xdr:col>
      <xdr:colOff>126364</xdr:colOff>
      <xdr:row>79</xdr:row>
      <xdr:rowOff>44450</xdr:rowOff>
    </xdr:to>
    <xdr:cxnSp macro="">
      <xdr:nvCxnSpPr>
        <xdr:cNvPr id="632" name="直線コネクタ 631"/>
        <xdr:cNvCxnSpPr/>
      </xdr:nvCxnSpPr>
      <xdr:spPr>
        <a:xfrm flipV="1">
          <a:off x="16317595" y="12272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46486</xdr:rowOff>
    </xdr:from>
    <xdr:ext cx="534377" cy="259045"/>
    <xdr:sp macro="" textlink="">
      <xdr:nvSpPr>
        <xdr:cNvPr id="635" name="災害復旧費最大値テキスト"/>
        <xdr:cNvSpPr txBox="1"/>
      </xdr:nvSpPr>
      <xdr:spPr>
        <a:xfrm>
          <a:off x="16370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99809</xdr:rowOff>
    </xdr:from>
    <xdr:to>
      <xdr:col>86</xdr:col>
      <xdr:colOff>25400</xdr:colOff>
      <xdr:row>71</xdr:row>
      <xdr:rowOff>99809</xdr:rowOff>
    </xdr:to>
    <xdr:cxnSp macro="">
      <xdr:nvCxnSpPr>
        <xdr:cNvPr id="636" name="直線コネクタ 635"/>
        <xdr:cNvCxnSpPr/>
      </xdr:nvCxnSpPr>
      <xdr:spPr>
        <a:xfrm>
          <a:off x="16230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15570</xdr:rowOff>
    </xdr:from>
    <xdr:to>
      <xdr:col>85</xdr:col>
      <xdr:colOff>127000</xdr:colOff>
      <xdr:row>79</xdr:row>
      <xdr:rowOff>36564</xdr:rowOff>
    </xdr:to>
    <xdr:cxnSp macro="">
      <xdr:nvCxnSpPr>
        <xdr:cNvPr id="637" name="直線コネクタ 636"/>
        <xdr:cNvCxnSpPr/>
      </xdr:nvCxnSpPr>
      <xdr:spPr>
        <a:xfrm flipV="1">
          <a:off x="15481300" y="13560120"/>
          <a:ext cx="838200" cy="2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106291</xdr:rowOff>
    </xdr:from>
    <xdr:ext cx="469744" cy="259045"/>
    <xdr:sp macro="" textlink="">
      <xdr:nvSpPr>
        <xdr:cNvPr id="638" name="災害復旧費平均値テキスト"/>
        <xdr:cNvSpPr txBox="1"/>
      </xdr:nvSpPr>
      <xdr:spPr>
        <a:xfrm>
          <a:off x="16370300" y="13307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83414</xdr:rowOff>
    </xdr:from>
    <xdr:to>
      <xdr:col>85</xdr:col>
      <xdr:colOff>177800</xdr:colOff>
      <xdr:row>79</xdr:row>
      <xdr:rowOff>13564</xdr:rowOff>
    </xdr:to>
    <xdr:sp macro="" textlink="">
      <xdr:nvSpPr>
        <xdr:cNvPr id="639" name="フローチャート: 判断 638"/>
        <xdr:cNvSpPr/>
      </xdr:nvSpPr>
      <xdr:spPr>
        <a:xfrm>
          <a:off x="162687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36564</xdr:rowOff>
    </xdr:from>
    <xdr:to>
      <xdr:col>81</xdr:col>
      <xdr:colOff>50800</xdr:colOff>
      <xdr:row>79</xdr:row>
      <xdr:rowOff>41211</xdr:rowOff>
    </xdr:to>
    <xdr:cxnSp macro="">
      <xdr:nvCxnSpPr>
        <xdr:cNvPr id="640" name="直線コネクタ 639"/>
        <xdr:cNvCxnSpPr/>
      </xdr:nvCxnSpPr>
      <xdr:spPr>
        <a:xfrm flipV="1">
          <a:off x="14592300" y="13581114"/>
          <a:ext cx="889000" cy="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112561</xdr:rowOff>
    </xdr:from>
    <xdr:to>
      <xdr:col>81</xdr:col>
      <xdr:colOff>101600</xdr:colOff>
      <xdr:row>79</xdr:row>
      <xdr:rowOff>42711</xdr:rowOff>
    </xdr:to>
    <xdr:sp macro="" textlink="">
      <xdr:nvSpPr>
        <xdr:cNvPr id="641" name="フローチャート: 判断 640"/>
        <xdr:cNvSpPr/>
      </xdr:nvSpPr>
      <xdr:spPr>
        <a:xfrm>
          <a:off x="15430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59238</xdr:rowOff>
    </xdr:from>
    <xdr:ext cx="469744" cy="259045"/>
    <xdr:sp macro="" textlink="">
      <xdr:nvSpPr>
        <xdr:cNvPr id="642" name="テキスト ボックス 641"/>
        <xdr:cNvSpPr txBox="1"/>
      </xdr:nvSpPr>
      <xdr:spPr>
        <a:xfrm>
          <a:off x="15246428"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41211</xdr:rowOff>
    </xdr:from>
    <xdr:to>
      <xdr:col>76</xdr:col>
      <xdr:colOff>114300</xdr:colOff>
      <xdr:row>79</xdr:row>
      <xdr:rowOff>44031</xdr:rowOff>
    </xdr:to>
    <xdr:cxnSp macro="">
      <xdr:nvCxnSpPr>
        <xdr:cNvPr id="643" name="直線コネクタ 642"/>
        <xdr:cNvCxnSpPr/>
      </xdr:nvCxnSpPr>
      <xdr:spPr>
        <a:xfrm flipV="1">
          <a:off x="13703300" y="13585761"/>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113018</xdr:rowOff>
    </xdr:from>
    <xdr:to>
      <xdr:col>76</xdr:col>
      <xdr:colOff>165100</xdr:colOff>
      <xdr:row>79</xdr:row>
      <xdr:rowOff>43168</xdr:rowOff>
    </xdr:to>
    <xdr:sp macro="" textlink="">
      <xdr:nvSpPr>
        <xdr:cNvPr id="644" name="フローチャート: 判断 643"/>
        <xdr:cNvSpPr/>
      </xdr:nvSpPr>
      <xdr:spPr>
        <a:xfrm>
          <a:off x="14541500" y="134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59695</xdr:rowOff>
    </xdr:from>
    <xdr:ext cx="469744" cy="259045"/>
    <xdr:sp macro="" textlink="">
      <xdr:nvSpPr>
        <xdr:cNvPr id="645" name="テキスト ボックス 644"/>
        <xdr:cNvSpPr txBox="1"/>
      </xdr:nvSpPr>
      <xdr:spPr>
        <a:xfrm>
          <a:off x="14357428" y="1326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39612</xdr:rowOff>
    </xdr:from>
    <xdr:to>
      <xdr:col>71</xdr:col>
      <xdr:colOff>177800</xdr:colOff>
      <xdr:row>79</xdr:row>
      <xdr:rowOff>44031</xdr:rowOff>
    </xdr:to>
    <xdr:cxnSp macro="">
      <xdr:nvCxnSpPr>
        <xdr:cNvPr id="646" name="直線コネクタ 645"/>
        <xdr:cNvCxnSpPr/>
      </xdr:nvCxnSpPr>
      <xdr:spPr>
        <a:xfrm>
          <a:off x="12814300" y="13584162"/>
          <a:ext cx="8890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125933</xdr:rowOff>
    </xdr:from>
    <xdr:to>
      <xdr:col>72</xdr:col>
      <xdr:colOff>38100</xdr:colOff>
      <xdr:row>79</xdr:row>
      <xdr:rowOff>56083</xdr:rowOff>
    </xdr:to>
    <xdr:sp macro="" textlink="">
      <xdr:nvSpPr>
        <xdr:cNvPr id="647" name="フローチャート: 判断 646"/>
        <xdr:cNvSpPr/>
      </xdr:nvSpPr>
      <xdr:spPr>
        <a:xfrm>
          <a:off x="136525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72610</xdr:rowOff>
    </xdr:from>
    <xdr:ext cx="469744" cy="259045"/>
    <xdr:sp macro="" textlink="">
      <xdr:nvSpPr>
        <xdr:cNvPr id="648" name="テキスト ボックス 647"/>
        <xdr:cNvSpPr txBox="1"/>
      </xdr:nvSpPr>
      <xdr:spPr>
        <a:xfrm>
          <a:off x="13468428" y="1327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128333</xdr:rowOff>
    </xdr:from>
    <xdr:to>
      <xdr:col>67</xdr:col>
      <xdr:colOff>101600</xdr:colOff>
      <xdr:row>79</xdr:row>
      <xdr:rowOff>58483</xdr:rowOff>
    </xdr:to>
    <xdr:sp macro="" textlink="">
      <xdr:nvSpPr>
        <xdr:cNvPr id="649" name="フローチャート: 判断 648"/>
        <xdr:cNvSpPr/>
      </xdr:nvSpPr>
      <xdr:spPr>
        <a:xfrm>
          <a:off x="12763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75010</xdr:rowOff>
    </xdr:from>
    <xdr:ext cx="378565" cy="259045"/>
    <xdr:sp macro="" textlink="">
      <xdr:nvSpPr>
        <xdr:cNvPr id="650" name="テキスト ボックス 649"/>
        <xdr:cNvSpPr txBox="1"/>
      </xdr:nvSpPr>
      <xdr:spPr>
        <a:xfrm>
          <a:off x="12625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136220</xdr:rowOff>
    </xdr:from>
    <xdr:to>
      <xdr:col>85</xdr:col>
      <xdr:colOff>177800</xdr:colOff>
      <xdr:row>79</xdr:row>
      <xdr:rowOff>66370</xdr:rowOff>
    </xdr:to>
    <xdr:sp macro="" textlink="">
      <xdr:nvSpPr>
        <xdr:cNvPr id="656" name="楕円 655"/>
        <xdr:cNvSpPr/>
      </xdr:nvSpPr>
      <xdr:spPr>
        <a:xfrm>
          <a:off x="16268700" y="135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61840</xdr:rowOff>
    </xdr:from>
    <xdr:ext cx="378565" cy="259045"/>
    <xdr:sp macro="" textlink="">
      <xdr:nvSpPr>
        <xdr:cNvPr id="657" name="災害復旧費該当値テキスト"/>
        <xdr:cNvSpPr txBox="1"/>
      </xdr:nvSpPr>
      <xdr:spPr>
        <a:xfrm>
          <a:off x="16370300" y="13434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157214</xdr:rowOff>
    </xdr:from>
    <xdr:to>
      <xdr:col>81</xdr:col>
      <xdr:colOff>101600</xdr:colOff>
      <xdr:row>79</xdr:row>
      <xdr:rowOff>87364</xdr:rowOff>
    </xdr:to>
    <xdr:sp macro="" textlink="">
      <xdr:nvSpPr>
        <xdr:cNvPr id="658" name="楕円 657"/>
        <xdr:cNvSpPr/>
      </xdr:nvSpPr>
      <xdr:spPr>
        <a:xfrm>
          <a:off x="15430500" y="1353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78491</xdr:rowOff>
    </xdr:from>
    <xdr:ext cx="378565" cy="259045"/>
    <xdr:sp macro="" textlink="">
      <xdr:nvSpPr>
        <xdr:cNvPr id="659" name="テキスト ボックス 658"/>
        <xdr:cNvSpPr txBox="1"/>
      </xdr:nvSpPr>
      <xdr:spPr>
        <a:xfrm>
          <a:off x="15292017" y="13623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161861</xdr:rowOff>
    </xdr:from>
    <xdr:to>
      <xdr:col>76</xdr:col>
      <xdr:colOff>165100</xdr:colOff>
      <xdr:row>79</xdr:row>
      <xdr:rowOff>92011</xdr:rowOff>
    </xdr:to>
    <xdr:sp macro="" textlink="">
      <xdr:nvSpPr>
        <xdr:cNvPr id="660" name="楕円 659"/>
        <xdr:cNvSpPr/>
      </xdr:nvSpPr>
      <xdr:spPr>
        <a:xfrm>
          <a:off x="14541500" y="1353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83138</xdr:rowOff>
    </xdr:from>
    <xdr:ext cx="313932" cy="259045"/>
    <xdr:sp macro="" textlink="">
      <xdr:nvSpPr>
        <xdr:cNvPr id="661" name="テキスト ボックス 660"/>
        <xdr:cNvSpPr txBox="1"/>
      </xdr:nvSpPr>
      <xdr:spPr>
        <a:xfrm>
          <a:off x="14435333" y="13627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164681</xdr:rowOff>
    </xdr:from>
    <xdr:to>
      <xdr:col>72</xdr:col>
      <xdr:colOff>38100</xdr:colOff>
      <xdr:row>79</xdr:row>
      <xdr:rowOff>94831</xdr:rowOff>
    </xdr:to>
    <xdr:sp macro="" textlink="">
      <xdr:nvSpPr>
        <xdr:cNvPr id="662" name="楕円 661"/>
        <xdr:cNvSpPr/>
      </xdr:nvSpPr>
      <xdr:spPr>
        <a:xfrm>
          <a:off x="13652500" y="135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85958</xdr:rowOff>
    </xdr:from>
    <xdr:ext cx="313932" cy="259045"/>
    <xdr:sp macro="" textlink="">
      <xdr:nvSpPr>
        <xdr:cNvPr id="663" name="テキスト ボックス 662"/>
        <xdr:cNvSpPr txBox="1"/>
      </xdr:nvSpPr>
      <xdr:spPr>
        <a:xfrm>
          <a:off x="13546333" y="13630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160262</xdr:rowOff>
    </xdr:from>
    <xdr:to>
      <xdr:col>67</xdr:col>
      <xdr:colOff>101600</xdr:colOff>
      <xdr:row>79</xdr:row>
      <xdr:rowOff>90412</xdr:rowOff>
    </xdr:to>
    <xdr:sp macro="" textlink="">
      <xdr:nvSpPr>
        <xdr:cNvPr id="664" name="楕円 663"/>
        <xdr:cNvSpPr/>
      </xdr:nvSpPr>
      <xdr:spPr>
        <a:xfrm>
          <a:off x="12763500" y="1353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81539</xdr:rowOff>
    </xdr:from>
    <xdr:ext cx="378565" cy="259045"/>
    <xdr:sp macro="" textlink="">
      <xdr:nvSpPr>
        <xdr:cNvPr id="665" name="テキスト ボックス 664"/>
        <xdr:cNvSpPr txBox="1"/>
      </xdr:nvSpPr>
      <xdr:spPr>
        <a:xfrm>
          <a:off x="12625017" y="13626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8" name="テキスト ボックス 677"/>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0" name="テキスト ボックス 67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2" name="テキスト ボックス 68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4" name="テキスト ボックス 68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117184</xdr:rowOff>
    </xdr:from>
    <xdr:to>
      <xdr:col>85</xdr:col>
      <xdr:colOff>126364</xdr:colOff>
      <xdr:row>99</xdr:row>
      <xdr:rowOff>62640</xdr:rowOff>
    </xdr:to>
    <xdr:cxnSp macro="">
      <xdr:nvCxnSpPr>
        <xdr:cNvPr id="688" name="直線コネクタ 687"/>
        <xdr:cNvCxnSpPr/>
      </xdr:nvCxnSpPr>
      <xdr:spPr>
        <a:xfrm flipV="1">
          <a:off x="16317595" y="15890584"/>
          <a:ext cx="1269" cy="1145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66467</xdr:rowOff>
    </xdr:from>
    <xdr:ext cx="534377" cy="259045"/>
    <xdr:sp macro="" textlink="">
      <xdr:nvSpPr>
        <xdr:cNvPr id="689" name="公債費最小値テキスト"/>
        <xdr:cNvSpPr txBox="1"/>
      </xdr:nvSpPr>
      <xdr:spPr>
        <a:xfrm>
          <a:off x="16370300" y="1704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62640</xdr:rowOff>
    </xdr:from>
    <xdr:to>
      <xdr:col>86</xdr:col>
      <xdr:colOff>25400</xdr:colOff>
      <xdr:row>99</xdr:row>
      <xdr:rowOff>62640</xdr:rowOff>
    </xdr:to>
    <xdr:cxnSp macro="">
      <xdr:nvCxnSpPr>
        <xdr:cNvPr id="690" name="直線コネクタ 689"/>
        <xdr:cNvCxnSpPr/>
      </xdr:nvCxnSpPr>
      <xdr:spPr>
        <a:xfrm>
          <a:off x="16230600" y="1703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63861</xdr:rowOff>
    </xdr:from>
    <xdr:ext cx="534377" cy="259045"/>
    <xdr:sp macro="" textlink="">
      <xdr:nvSpPr>
        <xdr:cNvPr id="691" name="公債費最大値テキスト"/>
        <xdr:cNvSpPr txBox="1"/>
      </xdr:nvSpPr>
      <xdr:spPr>
        <a:xfrm>
          <a:off x="16370300" y="1566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117184</xdr:rowOff>
    </xdr:from>
    <xdr:to>
      <xdr:col>86</xdr:col>
      <xdr:colOff>25400</xdr:colOff>
      <xdr:row>92</xdr:row>
      <xdr:rowOff>117184</xdr:rowOff>
    </xdr:to>
    <xdr:cxnSp macro="">
      <xdr:nvCxnSpPr>
        <xdr:cNvPr id="692" name="直線コネクタ 691"/>
        <xdr:cNvCxnSpPr/>
      </xdr:nvCxnSpPr>
      <xdr:spPr>
        <a:xfrm>
          <a:off x="16230600" y="1589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152113</xdr:rowOff>
    </xdr:from>
    <xdr:to>
      <xdr:col>85</xdr:col>
      <xdr:colOff>127000</xdr:colOff>
      <xdr:row>94</xdr:row>
      <xdr:rowOff>168824</xdr:rowOff>
    </xdr:to>
    <xdr:cxnSp macro="">
      <xdr:nvCxnSpPr>
        <xdr:cNvPr id="693" name="直線コネクタ 692"/>
        <xdr:cNvCxnSpPr/>
      </xdr:nvCxnSpPr>
      <xdr:spPr>
        <a:xfrm>
          <a:off x="15481300" y="16096963"/>
          <a:ext cx="838200" cy="18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169991</xdr:rowOff>
    </xdr:from>
    <xdr:ext cx="534377" cy="259045"/>
    <xdr:sp macro="" textlink="">
      <xdr:nvSpPr>
        <xdr:cNvPr id="694" name="公債費平均値テキスト"/>
        <xdr:cNvSpPr txBox="1"/>
      </xdr:nvSpPr>
      <xdr:spPr>
        <a:xfrm>
          <a:off x="16370300" y="16457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20114</xdr:rowOff>
    </xdr:from>
    <xdr:to>
      <xdr:col>85</xdr:col>
      <xdr:colOff>177800</xdr:colOff>
      <xdr:row>96</xdr:row>
      <xdr:rowOff>121714</xdr:rowOff>
    </xdr:to>
    <xdr:sp macro="" textlink="">
      <xdr:nvSpPr>
        <xdr:cNvPr id="695" name="フローチャート: 判断 694"/>
        <xdr:cNvSpPr/>
      </xdr:nvSpPr>
      <xdr:spPr>
        <a:xfrm>
          <a:off x="16268700" y="1647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111331</xdr:rowOff>
    </xdr:from>
    <xdr:to>
      <xdr:col>81</xdr:col>
      <xdr:colOff>50800</xdr:colOff>
      <xdr:row>93</xdr:row>
      <xdr:rowOff>152113</xdr:rowOff>
    </xdr:to>
    <xdr:cxnSp macro="">
      <xdr:nvCxnSpPr>
        <xdr:cNvPr id="696" name="直線コネクタ 695"/>
        <xdr:cNvCxnSpPr/>
      </xdr:nvCxnSpPr>
      <xdr:spPr>
        <a:xfrm>
          <a:off x="14592300" y="16056181"/>
          <a:ext cx="889000" cy="4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19292</xdr:rowOff>
    </xdr:from>
    <xdr:to>
      <xdr:col>81</xdr:col>
      <xdr:colOff>101600</xdr:colOff>
      <xdr:row>96</xdr:row>
      <xdr:rowOff>120892</xdr:rowOff>
    </xdr:to>
    <xdr:sp macro="" textlink="">
      <xdr:nvSpPr>
        <xdr:cNvPr id="697" name="フローチャート: 判断 696"/>
        <xdr:cNvSpPr/>
      </xdr:nvSpPr>
      <xdr:spPr>
        <a:xfrm>
          <a:off x="15430500" y="1647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112019</xdr:rowOff>
    </xdr:from>
    <xdr:ext cx="534377" cy="259045"/>
    <xdr:sp macro="" textlink="">
      <xdr:nvSpPr>
        <xdr:cNvPr id="698" name="テキスト ボックス 697"/>
        <xdr:cNvSpPr txBox="1"/>
      </xdr:nvSpPr>
      <xdr:spPr>
        <a:xfrm>
          <a:off x="15214111" y="1657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111331</xdr:rowOff>
    </xdr:from>
    <xdr:to>
      <xdr:col>76</xdr:col>
      <xdr:colOff>114300</xdr:colOff>
      <xdr:row>93</xdr:row>
      <xdr:rowOff>111948</xdr:rowOff>
    </xdr:to>
    <xdr:cxnSp macro="">
      <xdr:nvCxnSpPr>
        <xdr:cNvPr id="699" name="直線コネクタ 698"/>
        <xdr:cNvCxnSpPr/>
      </xdr:nvCxnSpPr>
      <xdr:spPr>
        <a:xfrm flipV="1">
          <a:off x="13703300" y="16056181"/>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10695</xdr:rowOff>
    </xdr:from>
    <xdr:to>
      <xdr:col>76</xdr:col>
      <xdr:colOff>165100</xdr:colOff>
      <xdr:row>96</xdr:row>
      <xdr:rowOff>112295</xdr:rowOff>
    </xdr:to>
    <xdr:sp macro="" textlink="">
      <xdr:nvSpPr>
        <xdr:cNvPr id="700" name="フローチャート: 判断 699"/>
        <xdr:cNvSpPr/>
      </xdr:nvSpPr>
      <xdr:spPr>
        <a:xfrm>
          <a:off x="14541500" y="1646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103422</xdr:rowOff>
    </xdr:from>
    <xdr:ext cx="534377" cy="259045"/>
    <xdr:sp macro="" textlink="">
      <xdr:nvSpPr>
        <xdr:cNvPr id="701" name="テキスト ボックス 700"/>
        <xdr:cNvSpPr txBox="1"/>
      </xdr:nvSpPr>
      <xdr:spPr>
        <a:xfrm>
          <a:off x="14325111" y="1656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111125</xdr:rowOff>
    </xdr:from>
    <xdr:to>
      <xdr:col>71</xdr:col>
      <xdr:colOff>177800</xdr:colOff>
      <xdr:row>93</xdr:row>
      <xdr:rowOff>111948</xdr:rowOff>
    </xdr:to>
    <xdr:cxnSp macro="">
      <xdr:nvCxnSpPr>
        <xdr:cNvPr id="702" name="直線コネクタ 701"/>
        <xdr:cNvCxnSpPr/>
      </xdr:nvCxnSpPr>
      <xdr:spPr>
        <a:xfrm>
          <a:off x="12814300" y="15884525"/>
          <a:ext cx="889000" cy="17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6719</xdr:rowOff>
    </xdr:from>
    <xdr:to>
      <xdr:col>72</xdr:col>
      <xdr:colOff>38100</xdr:colOff>
      <xdr:row>96</xdr:row>
      <xdr:rowOff>108319</xdr:rowOff>
    </xdr:to>
    <xdr:sp macro="" textlink="">
      <xdr:nvSpPr>
        <xdr:cNvPr id="703" name="フローチャート: 判断 702"/>
        <xdr:cNvSpPr/>
      </xdr:nvSpPr>
      <xdr:spPr>
        <a:xfrm>
          <a:off x="13652500" y="164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99446</xdr:rowOff>
    </xdr:from>
    <xdr:ext cx="534377" cy="259045"/>
    <xdr:sp macro="" textlink="">
      <xdr:nvSpPr>
        <xdr:cNvPr id="704" name="テキスト ボックス 703"/>
        <xdr:cNvSpPr txBox="1"/>
      </xdr:nvSpPr>
      <xdr:spPr>
        <a:xfrm>
          <a:off x="13436111" y="1655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127671</xdr:rowOff>
    </xdr:from>
    <xdr:to>
      <xdr:col>67</xdr:col>
      <xdr:colOff>101600</xdr:colOff>
      <xdr:row>96</xdr:row>
      <xdr:rowOff>57821</xdr:rowOff>
    </xdr:to>
    <xdr:sp macro="" textlink="">
      <xdr:nvSpPr>
        <xdr:cNvPr id="705" name="フローチャート: 判断 704"/>
        <xdr:cNvSpPr/>
      </xdr:nvSpPr>
      <xdr:spPr>
        <a:xfrm>
          <a:off x="12763500" y="1641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48948</xdr:rowOff>
    </xdr:from>
    <xdr:ext cx="534377" cy="259045"/>
    <xdr:sp macro="" textlink="">
      <xdr:nvSpPr>
        <xdr:cNvPr id="706" name="テキスト ボックス 705"/>
        <xdr:cNvSpPr txBox="1"/>
      </xdr:nvSpPr>
      <xdr:spPr>
        <a:xfrm>
          <a:off x="12547111" y="1650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118024</xdr:rowOff>
    </xdr:from>
    <xdr:to>
      <xdr:col>85</xdr:col>
      <xdr:colOff>177800</xdr:colOff>
      <xdr:row>95</xdr:row>
      <xdr:rowOff>48174</xdr:rowOff>
    </xdr:to>
    <xdr:sp macro="" textlink="">
      <xdr:nvSpPr>
        <xdr:cNvPr id="712" name="楕円 711"/>
        <xdr:cNvSpPr/>
      </xdr:nvSpPr>
      <xdr:spPr>
        <a:xfrm>
          <a:off x="16268700" y="1623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140901</xdr:rowOff>
    </xdr:from>
    <xdr:ext cx="534377" cy="259045"/>
    <xdr:sp macro="" textlink="">
      <xdr:nvSpPr>
        <xdr:cNvPr id="713" name="公債費該当値テキスト"/>
        <xdr:cNvSpPr txBox="1"/>
      </xdr:nvSpPr>
      <xdr:spPr>
        <a:xfrm>
          <a:off x="16370300" y="1608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101313</xdr:rowOff>
    </xdr:from>
    <xdr:to>
      <xdr:col>81</xdr:col>
      <xdr:colOff>101600</xdr:colOff>
      <xdr:row>94</xdr:row>
      <xdr:rowOff>31463</xdr:rowOff>
    </xdr:to>
    <xdr:sp macro="" textlink="">
      <xdr:nvSpPr>
        <xdr:cNvPr id="714" name="楕円 713"/>
        <xdr:cNvSpPr/>
      </xdr:nvSpPr>
      <xdr:spPr>
        <a:xfrm>
          <a:off x="15430500" y="1604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47990</xdr:rowOff>
    </xdr:from>
    <xdr:ext cx="534377" cy="259045"/>
    <xdr:sp macro="" textlink="">
      <xdr:nvSpPr>
        <xdr:cNvPr id="715" name="テキスト ボックス 714"/>
        <xdr:cNvSpPr txBox="1"/>
      </xdr:nvSpPr>
      <xdr:spPr>
        <a:xfrm>
          <a:off x="15214111" y="1582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60531</xdr:rowOff>
    </xdr:from>
    <xdr:to>
      <xdr:col>76</xdr:col>
      <xdr:colOff>165100</xdr:colOff>
      <xdr:row>93</xdr:row>
      <xdr:rowOff>162131</xdr:rowOff>
    </xdr:to>
    <xdr:sp macro="" textlink="">
      <xdr:nvSpPr>
        <xdr:cNvPr id="716" name="楕円 715"/>
        <xdr:cNvSpPr/>
      </xdr:nvSpPr>
      <xdr:spPr>
        <a:xfrm>
          <a:off x="14541500" y="1600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7208</xdr:rowOff>
    </xdr:from>
    <xdr:ext cx="534377" cy="259045"/>
    <xdr:sp macro="" textlink="">
      <xdr:nvSpPr>
        <xdr:cNvPr id="717" name="テキスト ボックス 716"/>
        <xdr:cNvSpPr txBox="1"/>
      </xdr:nvSpPr>
      <xdr:spPr>
        <a:xfrm>
          <a:off x="14325111" y="1578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61148</xdr:rowOff>
    </xdr:from>
    <xdr:to>
      <xdr:col>72</xdr:col>
      <xdr:colOff>38100</xdr:colOff>
      <xdr:row>93</xdr:row>
      <xdr:rowOff>162748</xdr:rowOff>
    </xdr:to>
    <xdr:sp macro="" textlink="">
      <xdr:nvSpPr>
        <xdr:cNvPr id="718" name="楕円 717"/>
        <xdr:cNvSpPr/>
      </xdr:nvSpPr>
      <xdr:spPr>
        <a:xfrm>
          <a:off x="13652500" y="1600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7825</xdr:rowOff>
    </xdr:from>
    <xdr:ext cx="534377" cy="259045"/>
    <xdr:sp macro="" textlink="">
      <xdr:nvSpPr>
        <xdr:cNvPr id="719" name="テキスト ボックス 718"/>
        <xdr:cNvSpPr txBox="1"/>
      </xdr:nvSpPr>
      <xdr:spPr>
        <a:xfrm>
          <a:off x="13436111" y="157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60325</xdr:rowOff>
    </xdr:from>
    <xdr:to>
      <xdr:col>67</xdr:col>
      <xdr:colOff>101600</xdr:colOff>
      <xdr:row>92</xdr:row>
      <xdr:rowOff>161925</xdr:rowOff>
    </xdr:to>
    <xdr:sp macro="" textlink="">
      <xdr:nvSpPr>
        <xdr:cNvPr id="720" name="楕円 719"/>
        <xdr:cNvSpPr/>
      </xdr:nvSpPr>
      <xdr:spPr>
        <a:xfrm>
          <a:off x="12763500" y="1583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7002</xdr:rowOff>
    </xdr:from>
    <xdr:ext cx="534377" cy="259045"/>
    <xdr:sp macro="" textlink="">
      <xdr:nvSpPr>
        <xdr:cNvPr id="721" name="テキスト ボックス 720"/>
        <xdr:cNvSpPr txBox="1"/>
      </xdr:nvSpPr>
      <xdr:spPr>
        <a:xfrm>
          <a:off x="12547111" y="1560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106172</xdr:rowOff>
    </xdr:from>
    <xdr:to>
      <xdr:col>116</xdr:col>
      <xdr:colOff>62864</xdr:colOff>
      <xdr:row>39</xdr:row>
      <xdr:rowOff>44450</xdr:rowOff>
    </xdr:to>
    <xdr:cxnSp macro="">
      <xdr:nvCxnSpPr>
        <xdr:cNvPr id="745" name="直線コネクタ 744"/>
        <xdr:cNvCxnSpPr/>
      </xdr:nvCxnSpPr>
      <xdr:spPr>
        <a:xfrm flipV="1">
          <a:off x="22159595" y="5935472"/>
          <a:ext cx="1269" cy="795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52849</xdr:rowOff>
    </xdr:from>
    <xdr:ext cx="469744" cy="259045"/>
    <xdr:sp macro="" textlink="">
      <xdr:nvSpPr>
        <xdr:cNvPr id="748" name="諸支出金最大値テキスト"/>
        <xdr:cNvSpPr txBox="1"/>
      </xdr:nvSpPr>
      <xdr:spPr>
        <a:xfrm>
          <a:off x="22212300" y="571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34</xdr:row>
      <xdr:rowOff>106172</xdr:rowOff>
    </xdr:from>
    <xdr:to>
      <xdr:col>116</xdr:col>
      <xdr:colOff>152400</xdr:colOff>
      <xdr:row>34</xdr:row>
      <xdr:rowOff>106172</xdr:rowOff>
    </xdr:to>
    <xdr:cxnSp macro="">
      <xdr:nvCxnSpPr>
        <xdr:cNvPr id="749" name="直線コネクタ 748"/>
        <xdr:cNvCxnSpPr/>
      </xdr:nvCxnSpPr>
      <xdr:spPr>
        <a:xfrm>
          <a:off x="22072600" y="5935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61214</xdr:rowOff>
    </xdr:from>
    <xdr:to>
      <xdr:col>116</xdr:col>
      <xdr:colOff>63500</xdr:colOff>
      <xdr:row>37</xdr:row>
      <xdr:rowOff>159893</xdr:rowOff>
    </xdr:to>
    <xdr:cxnSp macro="">
      <xdr:nvCxnSpPr>
        <xdr:cNvPr id="750" name="直線コネクタ 749"/>
        <xdr:cNvCxnSpPr/>
      </xdr:nvCxnSpPr>
      <xdr:spPr>
        <a:xfrm>
          <a:off x="21323300" y="5204714"/>
          <a:ext cx="838200" cy="129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87901</xdr:rowOff>
    </xdr:from>
    <xdr:ext cx="378565" cy="259045"/>
    <xdr:sp macro="" textlink="">
      <xdr:nvSpPr>
        <xdr:cNvPr id="751" name="諸支出金平均値テキスト"/>
        <xdr:cNvSpPr txBox="1"/>
      </xdr:nvSpPr>
      <xdr:spPr>
        <a:xfrm>
          <a:off x="22212300" y="66030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109474</xdr:rowOff>
    </xdr:from>
    <xdr:to>
      <xdr:col>116</xdr:col>
      <xdr:colOff>114300</xdr:colOff>
      <xdr:row>39</xdr:row>
      <xdr:rowOff>39624</xdr:rowOff>
    </xdr:to>
    <xdr:sp macro="" textlink="">
      <xdr:nvSpPr>
        <xdr:cNvPr id="752" name="フローチャート: 判断 751"/>
        <xdr:cNvSpPr/>
      </xdr:nvSpPr>
      <xdr:spPr>
        <a:xfrm>
          <a:off x="221107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61214</xdr:rowOff>
    </xdr:from>
    <xdr:to>
      <xdr:col>111</xdr:col>
      <xdr:colOff>177800</xdr:colOff>
      <xdr:row>39</xdr:row>
      <xdr:rowOff>26353</xdr:rowOff>
    </xdr:to>
    <xdr:cxnSp macro="">
      <xdr:nvCxnSpPr>
        <xdr:cNvPr id="753" name="直線コネクタ 752"/>
        <xdr:cNvCxnSpPr/>
      </xdr:nvCxnSpPr>
      <xdr:spPr>
        <a:xfrm flipV="1">
          <a:off x="20434300" y="5204714"/>
          <a:ext cx="889000" cy="150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81280</xdr:rowOff>
    </xdr:from>
    <xdr:to>
      <xdr:col>112</xdr:col>
      <xdr:colOff>38100</xdr:colOff>
      <xdr:row>39</xdr:row>
      <xdr:rowOff>11430</xdr:rowOff>
    </xdr:to>
    <xdr:sp macro="" textlink="">
      <xdr:nvSpPr>
        <xdr:cNvPr id="754" name="フローチャート: 判断 753"/>
        <xdr:cNvSpPr/>
      </xdr:nvSpPr>
      <xdr:spPr>
        <a:xfrm>
          <a:off x="21272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2557</xdr:rowOff>
    </xdr:from>
    <xdr:ext cx="378565" cy="259045"/>
    <xdr:sp macro="" textlink="">
      <xdr:nvSpPr>
        <xdr:cNvPr id="755" name="テキスト ボックス 754"/>
        <xdr:cNvSpPr txBox="1"/>
      </xdr:nvSpPr>
      <xdr:spPr>
        <a:xfrm>
          <a:off x="21134017" y="6689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154559</xdr:rowOff>
    </xdr:from>
    <xdr:to>
      <xdr:col>107</xdr:col>
      <xdr:colOff>50800</xdr:colOff>
      <xdr:row>39</xdr:row>
      <xdr:rowOff>26353</xdr:rowOff>
    </xdr:to>
    <xdr:cxnSp macro="">
      <xdr:nvCxnSpPr>
        <xdr:cNvPr id="756" name="直線コネクタ 755"/>
        <xdr:cNvCxnSpPr/>
      </xdr:nvCxnSpPr>
      <xdr:spPr>
        <a:xfrm>
          <a:off x="19545300" y="6669659"/>
          <a:ext cx="889000" cy="4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8" name="テキスト ボックス 757"/>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110172</xdr:rowOff>
    </xdr:from>
    <xdr:to>
      <xdr:col>102</xdr:col>
      <xdr:colOff>114300</xdr:colOff>
      <xdr:row>38</xdr:row>
      <xdr:rowOff>154559</xdr:rowOff>
    </xdr:to>
    <xdr:cxnSp macro="">
      <xdr:nvCxnSpPr>
        <xdr:cNvPr id="759" name="直線コネクタ 758"/>
        <xdr:cNvCxnSpPr/>
      </xdr:nvCxnSpPr>
      <xdr:spPr>
        <a:xfrm>
          <a:off x="18656300" y="6625272"/>
          <a:ext cx="889000" cy="4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88709</xdr:rowOff>
    </xdr:from>
    <xdr:to>
      <xdr:col>102</xdr:col>
      <xdr:colOff>165100</xdr:colOff>
      <xdr:row>39</xdr:row>
      <xdr:rowOff>18859</xdr:rowOff>
    </xdr:to>
    <xdr:sp macro="" textlink="">
      <xdr:nvSpPr>
        <xdr:cNvPr id="760" name="フローチャート: 判断 759"/>
        <xdr:cNvSpPr/>
      </xdr:nvSpPr>
      <xdr:spPr>
        <a:xfrm>
          <a:off x="19494500" y="66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35386</xdr:rowOff>
    </xdr:from>
    <xdr:ext cx="378565" cy="259045"/>
    <xdr:sp macro="" textlink="">
      <xdr:nvSpPr>
        <xdr:cNvPr id="761" name="テキスト ボックス 760"/>
        <xdr:cNvSpPr txBox="1"/>
      </xdr:nvSpPr>
      <xdr:spPr>
        <a:xfrm>
          <a:off x="19356017" y="6379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22225</xdr:rowOff>
    </xdr:from>
    <xdr:to>
      <xdr:col>98</xdr:col>
      <xdr:colOff>38100</xdr:colOff>
      <xdr:row>38</xdr:row>
      <xdr:rowOff>123825</xdr:rowOff>
    </xdr:to>
    <xdr:sp macro="" textlink="">
      <xdr:nvSpPr>
        <xdr:cNvPr id="762" name="フローチャート: 判断 761"/>
        <xdr:cNvSpPr/>
      </xdr:nvSpPr>
      <xdr:spPr>
        <a:xfrm>
          <a:off x="18605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140352</xdr:rowOff>
    </xdr:from>
    <xdr:ext cx="378565" cy="259045"/>
    <xdr:sp macro="" textlink="">
      <xdr:nvSpPr>
        <xdr:cNvPr id="763" name="テキスト ボックス 762"/>
        <xdr:cNvSpPr txBox="1"/>
      </xdr:nvSpPr>
      <xdr:spPr>
        <a:xfrm>
          <a:off x="18467017" y="631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109093</xdr:rowOff>
    </xdr:from>
    <xdr:to>
      <xdr:col>116</xdr:col>
      <xdr:colOff>114300</xdr:colOff>
      <xdr:row>38</xdr:row>
      <xdr:rowOff>39243</xdr:rowOff>
    </xdr:to>
    <xdr:sp macro="" textlink="">
      <xdr:nvSpPr>
        <xdr:cNvPr id="769" name="楕円 768"/>
        <xdr:cNvSpPr/>
      </xdr:nvSpPr>
      <xdr:spPr>
        <a:xfrm>
          <a:off x="22110700" y="645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131970</xdr:rowOff>
    </xdr:from>
    <xdr:ext cx="469744" cy="259045"/>
    <xdr:sp macro="" textlink="">
      <xdr:nvSpPr>
        <xdr:cNvPr id="770" name="諸支出金該当値テキスト"/>
        <xdr:cNvSpPr txBox="1"/>
      </xdr:nvSpPr>
      <xdr:spPr>
        <a:xfrm>
          <a:off x="22212300" y="630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10414</xdr:rowOff>
    </xdr:from>
    <xdr:to>
      <xdr:col>112</xdr:col>
      <xdr:colOff>38100</xdr:colOff>
      <xdr:row>30</xdr:row>
      <xdr:rowOff>112014</xdr:rowOff>
    </xdr:to>
    <xdr:sp macro="" textlink="">
      <xdr:nvSpPr>
        <xdr:cNvPr id="771" name="楕円 770"/>
        <xdr:cNvSpPr/>
      </xdr:nvSpPr>
      <xdr:spPr>
        <a:xfrm>
          <a:off x="21272500" y="515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28</xdr:row>
      <xdr:rowOff>128541</xdr:rowOff>
    </xdr:from>
    <xdr:ext cx="469744" cy="259045"/>
    <xdr:sp macro="" textlink="">
      <xdr:nvSpPr>
        <xdr:cNvPr id="772" name="テキスト ボックス 771"/>
        <xdr:cNvSpPr txBox="1"/>
      </xdr:nvSpPr>
      <xdr:spPr>
        <a:xfrm>
          <a:off x="21088428" y="492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147003</xdr:rowOff>
    </xdr:from>
    <xdr:to>
      <xdr:col>107</xdr:col>
      <xdr:colOff>101600</xdr:colOff>
      <xdr:row>39</xdr:row>
      <xdr:rowOff>77153</xdr:rowOff>
    </xdr:to>
    <xdr:sp macro="" textlink="">
      <xdr:nvSpPr>
        <xdr:cNvPr id="773" name="楕円 772"/>
        <xdr:cNvSpPr/>
      </xdr:nvSpPr>
      <xdr:spPr>
        <a:xfrm>
          <a:off x="20383500" y="666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68280</xdr:rowOff>
    </xdr:from>
    <xdr:ext cx="313932" cy="259045"/>
    <xdr:sp macro="" textlink="">
      <xdr:nvSpPr>
        <xdr:cNvPr id="774" name="テキスト ボックス 773"/>
        <xdr:cNvSpPr txBox="1"/>
      </xdr:nvSpPr>
      <xdr:spPr>
        <a:xfrm>
          <a:off x="20277333" y="67548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103759</xdr:rowOff>
    </xdr:from>
    <xdr:to>
      <xdr:col>102</xdr:col>
      <xdr:colOff>165100</xdr:colOff>
      <xdr:row>39</xdr:row>
      <xdr:rowOff>33909</xdr:rowOff>
    </xdr:to>
    <xdr:sp macro="" textlink="">
      <xdr:nvSpPr>
        <xdr:cNvPr id="775" name="楕円 774"/>
        <xdr:cNvSpPr/>
      </xdr:nvSpPr>
      <xdr:spPr>
        <a:xfrm>
          <a:off x="19494500" y="661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25036</xdr:rowOff>
    </xdr:from>
    <xdr:ext cx="378565" cy="259045"/>
    <xdr:sp macro="" textlink="">
      <xdr:nvSpPr>
        <xdr:cNvPr id="776" name="テキスト ボックス 775"/>
        <xdr:cNvSpPr txBox="1"/>
      </xdr:nvSpPr>
      <xdr:spPr>
        <a:xfrm>
          <a:off x="19356017" y="6711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59372</xdr:rowOff>
    </xdr:from>
    <xdr:to>
      <xdr:col>98</xdr:col>
      <xdr:colOff>38100</xdr:colOff>
      <xdr:row>38</xdr:row>
      <xdr:rowOff>160972</xdr:rowOff>
    </xdr:to>
    <xdr:sp macro="" textlink="">
      <xdr:nvSpPr>
        <xdr:cNvPr id="777" name="楕円 776"/>
        <xdr:cNvSpPr/>
      </xdr:nvSpPr>
      <xdr:spPr>
        <a:xfrm>
          <a:off x="18605500" y="657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152099</xdr:rowOff>
    </xdr:from>
    <xdr:ext cx="378565" cy="259045"/>
    <xdr:sp macro="" textlink="">
      <xdr:nvSpPr>
        <xdr:cNvPr id="778" name="テキスト ボックス 777"/>
        <xdr:cNvSpPr txBox="1"/>
      </xdr:nvSpPr>
      <xdr:spPr>
        <a:xfrm>
          <a:off x="18467017" y="6667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総務費は建築文化拠点施設整備事業費や文化ホールリニューアル事業費の増などにより</a:t>
          </a:r>
          <a:r>
            <a:rPr kumimoji="1" lang="en-US" altLang="ja-JP" sz="1300">
              <a:latin typeface="ＭＳ Ｐゴシック" panose="020B0600070205080204" pitchFamily="50" charset="-128"/>
              <a:ea typeface="ＭＳ Ｐゴシック" panose="020B0600070205080204" pitchFamily="50" charset="-128"/>
            </a:rPr>
            <a:t>44.6</a:t>
          </a:r>
          <a:r>
            <a:rPr kumimoji="1" lang="ja-JP" altLang="en-US" sz="1300">
              <a:latin typeface="ＭＳ Ｐゴシック" panose="020B0600070205080204" pitchFamily="50" charset="-128"/>
              <a:ea typeface="ＭＳ Ｐゴシック" panose="020B0600070205080204" pitchFamily="50" charset="-128"/>
            </a:rPr>
            <a:t>％の増となった一方、民生費は臨時福祉給付金の減などにより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％の減、衛生費は次期埋立場建設事業費の増などにより</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の増となった。土木費は城北市民運動公園整備事業費の増などにより</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の増、消防費は高機能消防指令センター事業費の増などにより</a:t>
          </a:r>
          <a:r>
            <a:rPr kumimoji="1" lang="en-US" altLang="ja-JP" sz="1300">
              <a:latin typeface="ＭＳ Ｐゴシック" panose="020B0600070205080204" pitchFamily="50" charset="-128"/>
              <a:ea typeface="ＭＳ Ｐゴシック" panose="020B0600070205080204" pitchFamily="50" charset="-128"/>
            </a:rPr>
            <a:t>24.3</a:t>
          </a:r>
          <a:r>
            <a:rPr kumimoji="1" lang="ja-JP" altLang="en-US" sz="1300">
              <a:latin typeface="ＭＳ Ｐゴシック" panose="020B0600070205080204" pitchFamily="50" charset="-128"/>
              <a:ea typeface="ＭＳ Ｐゴシック" panose="020B0600070205080204" pitchFamily="50" charset="-128"/>
            </a:rPr>
            <a:t>％の増となった。教育費は私立等保育所運営費の増やスポーツ施設再整備積立基金の創設などにより</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の増となり、災害復旧費は道路災害復旧事業費の増などにより</a:t>
          </a:r>
          <a:r>
            <a:rPr kumimoji="1" lang="en-US" altLang="ja-JP" sz="1300">
              <a:latin typeface="ＭＳ Ｐゴシック" panose="020B0600070205080204" pitchFamily="50" charset="-128"/>
              <a:ea typeface="ＭＳ Ｐゴシック" panose="020B0600070205080204" pitchFamily="50" charset="-128"/>
            </a:rPr>
            <a:t>266.2%</a:t>
          </a:r>
          <a:r>
            <a:rPr kumimoji="1" lang="ja-JP" altLang="en-US" sz="1300">
              <a:latin typeface="ＭＳ Ｐゴシック" panose="020B0600070205080204" pitchFamily="50" charset="-128"/>
              <a:ea typeface="ＭＳ Ｐゴシック" panose="020B0600070205080204" pitchFamily="50" charset="-128"/>
            </a:rPr>
            <a:t>の増となった。また、公債費は中期財政計画に基づく計画的な繰上償還などにより</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の減となった。諸支出金については公共施設再整備等積立基金への新規積立の減などにより</a:t>
          </a:r>
          <a:r>
            <a:rPr kumimoji="1" lang="en-US" altLang="ja-JP" sz="1300">
              <a:latin typeface="ＭＳ Ｐゴシック" panose="020B0600070205080204" pitchFamily="50" charset="-128"/>
              <a:ea typeface="ＭＳ Ｐゴシック" panose="020B0600070205080204" pitchFamily="50" charset="-128"/>
            </a:rPr>
            <a:t>85.1</a:t>
          </a:r>
          <a:r>
            <a:rPr kumimoji="1" lang="ja-JP" altLang="en-US" sz="1300">
              <a:latin typeface="ＭＳ Ｐゴシック" panose="020B0600070205080204" pitchFamily="50" charset="-128"/>
              <a:ea typeface="ＭＳ Ｐゴシック" panose="020B0600070205080204" pitchFamily="50" charset="-128"/>
            </a:rPr>
            <a:t>％の減となった。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石川県金沢市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決算を見ると、実質収支の額は減少している。市税収入が増加したものの引き続き厳しい財政状況が続く中、経費節減に努め、財政調整基金の取り崩しを避けるとともに、市債の繰上償還を行いながら、財政の健全性の確保に努め黒字決算を堅持している。今後も、中期財政計画を着実に実践し、財政基盤</a:t>
          </a:r>
          <a:r>
            <a:rPr kumimoji="1" lang="ja-JP" altLang="en-US" sz="1400">
              <a:latin typeface="ＭＳ ゴシック" pitchFamily="49" charset="-128"/>
              <a:ea typeface="ＭＳ ゴシック" pitchFamily="49" charset="-128"/>
            </a:rPr>
            <a:t>の強化に努めていく。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石川県金沢市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年度決算における連結赤字比率は、対象会計全体の財政収支が黒字となっていることから生じていない。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40625" style="187" customWidth="1"/>
    <col min="12" max="12" width="2.28515625" style="187" customWidth="1"/>
    <col min="13" max="17" width="2.42578125" style="187" customWidth="1"/>
    <col min="18" max="119" width="2.1406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181459419</v>
      </c>
      <c r="BO4" s="461"/>
      <c r="BP4" s="461"/>
      <c r="BQ4" s="461"/>
      <c r="BR4" s="461"/>
      <c r="BS4" s="461"/>
      <c r="BT4" s="461"/>
      <c r="BU4" s="462"/>
      <c r="BV4" s="460">
        <v>180043836</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1.6</v>
      </c>
      <c r="CU4" s="642"/>
      <c r="CV4" s="642"/>
      <c r="CW4" s="642"/>
      <c r="CX4" s="642"/>
      <c r="CY4" s="642"/>
      <c r="CZ4" s="642"/>
      <c r="DA4" s="643"/>
      <c r="DB4" s="641">
        <v>2</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178691493</v>
      </c>
      <c r="BO5" s="466"/>
      <c r="BP5" s="466"/>
      <c r="BQ5" s="466"/>
      <c r="BR5" s="466"/>
      <c r="BS5" s="466"/>
      <c r="BT5" s="466"/>
      <c r="BU5" s="467"/>
      <c r="BV5" s="465">
        <v>177128247</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89.6</v>
      </c>
      <c r="CU5" s="436"/>
      <c r="CV5" s="436"/>
      <c r="CW5" s="436"/>
      <c r="CX5" s="436"/>
      <c r="CY5" s="436"/>
      <c r="CZ5" s="436"/>
      <c r="DA5" s="437"/>
      <c r="DB5" s="435">
        <v>90.6</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2767926</v>
      </c>
      <c r="BO6" s="466"/>
      <c r="BP6" s="466"/>
      <c r="BQ6" s="466"/>
      <c r="BR6" s="466"/>
      <c r="BS6" s="466"/>
      <c r="BT6" s="466"/>
      <c r="BU6" s="467"/>
      <c r="BV6" s="465">
        <v>2915589</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96.1</v>
      </c>
      <c r="CU6" s="616"/>
      <c r="CV6" s="616"/>
      <c r="CW6" s="616"/>
      <c r="CX6" s="616"/>
      <c r="CY6" s="616"/>
      <c r="CZ6" s="616"/>
      <c r="DA6" s="617"/>
      <c r="DB6" s="615">
        <v>97.1</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94</v>
      </c>
      <c r="AV7" s="523"/>
      <c r="AW7" s="523"/>
      <c r="AX7" s="523"/>
      <c r="AY7" s="445" t="s">
        <v>106</v>
      </c>
      <c r="AZ7" s="446"/>
      <c r="BA7" s="446"/>
      <c r="BB7" s="446"/>
      <c r="BC7" s="446"/>
      <c r="BD7" s="446"/>
      <c r="BE7" s="446"/>
      <c r="BF7" s="446"/>
      <c r="BG7" s="446"/>
      <c r="BH7" s="446"/>
      <c r="BI7" s="446"/>
      <c r="BJ7" s="446"/>
      <c r="BK7" s="446"/>
      <c r="BL7" s="446"/>
      <c r="BM7" s="447"/>
      <c r="BN7" s="465">
        <v>1101106</v>
      </c>
      <c r="BO7" s="466"/>
      <c r="BP7" s="466"/>
      <c r="BQ7" s="466"/>
      <c r="BR7" s="466"/>
      <c r="BS7" s="466"/>
      <c r="BT7" s="466"/>
      <c r="BU7" s="467"/>
      <c r="BV7" s="465">
        <v>935962</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101336661</v>
      </c>
      <c r="CU7" s="466"/>
      <c r="CV7" s="466"/>
      <c r="CW7" s="466"/>
      <c r="CX7" s="466"/>
      <c r="CY7" s="466"/>
      <c r="CZ7" s="466"/>
      <c r="DA7" s="467"/>
      <c r="DB7" s="465">
        <v>101413038</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1666820</v>
      </c>
      <c r="BO8" s="466"/>
      <c r="BP8" s="466"/>
      <c r="BQ8" s="466"/>
      <c r="BR8" s="466"/>
      <c r="BS8" s="466"/>
      <c r="BT8" s="466"/>
      <c r="BU8" s="467"/>
      <c r="BV8" s="465">
        <v>1979627</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0.87</v>
      </c>
      <c r="CU8" s="579"/>
      <c r="CV8" s="579"/>
      <c r="CW8" s="579"/>
      <c r="CX8" s="579"/>
      <c r="CY8" s="579"/>
      <c r="CZ8" s="579"/>
      <c r="DA8" s="580"/>
      <c r="DB8" s="578">
        <v>0.85</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465699</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-312807</v>
      </c>
      <c r="BO9" s="466"/>
      <c r="BP9" s="466"/>
      <c r="BQ9" s="466"/>
      <c r="BR9" s="466"/>
      <c r="BS9" s="466"/>
      <c r="BT9" s="466"/>
      <c r="BU9" s="467"/>
      <c r="BV9" s="465">
        <v>306217</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19</v>
      </c>
      <c r="CU9" s="436"/>
      <c r="CV9" s="436"/>
      <c r="CW9" s="436"/>
      <c r="CX9" s="436"/>
      <c r="CY9" s="436"/>
      <c r="CZ9" s="436"/>
      <c r="DA9" s="437"/>
      <c r="DB9" s="435">
        <v>22.3</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462361</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449</v>
      </c>
      <c r="BO10" s="466"/>
      <c r="BP10" s="466"/>
      <c r="BQ10" s="466"/>
      <c r="BR10" s="466"/>
      <c r="BS10" s="466"/>
      <c r="BT10" s="466"/>
      <c r="BU10" s="467"/>
      <c r="BV10" s="465">
        <v>600</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116</v>
      </c>
      <c r="AV11" s="523"/>
      <c r="AW11" s="523"/>
      <c r="AX11" s="523"/>
      <c r="AY11" s="445" t="s">
        <v>127</v>
      </c>
      <c r="AZ11" s="446"/>
      <c r="BA11" s="446"/>
      <c r="BB11" s="446"/>
      <c r="BC11" s="446"/>
      <c r="BD11" s="446"/>
      <c r="BE11" s="446"/>
      <c r="BF11" s="446"/>
      <c r="BG11" s="446"/>
      <c r="BH11" s="446"/>
      <c r="BI11" s="446"/>
      <c r="BJ11" s="446"/>
      <c r="BK11" s="446"/>
      <c r="BL11" s="446"/>
      <c r="BM11" s="447"/>
      <c r="BN11" s="465">
        <v>1098752</v>
      </c>
      <c r="BO11" s="466"/>
      <c r="BP11" s="466"/>
      <c r="BQ11" s="466"/>
      <c r="BR11" s="466"/>
      <c r="BS11" s="466"/>
      <c r="BT11" s="466"/>
      <c r="BU11" s="467"/>
      <c r="BV11" s="465">
        <v>1502492</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15">
      <c r="A12" s="186"/>
      <c r="B12" s="581" t="s">
        <v>131</v>
      </c>
      <c r="C12" s="582"/>
      <c r="D12" s="582"/>
      <c r="E12" s="582"/>
      <c r="F12" s="582"/>
      <c r="G12" s="582"/>
      <c r="H12" s="582"/>
      <c r="I12" s="582"/>
      <c r="J12" s="582"/>
      <c r="K12" s="583"/>
      <c r="L12" s="590" t="s">
        <v>132</v>
      </c>
      <c r="M12" s="591"/>
      <c r="N12" s="591"/>
      <c r="O12" s="591"/>
      <c r="P12" s="591"/>
      <c r="Q12" s="592"/>
      <c r="R12" s="593">
        <v>453654</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121</v>
      </c>
      <c r="AV12" s="523"/>
      <c r="AW12" s="523"/>
      <c r="AX12" s="523"/>
      <c r="AY12" s="445" t="s">
        <v>136</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140</v>
      </c>
      <c r="N13" s="566"/>
      <c r="O13" s="566"/>
      <c r="P13" s="566"/>
      <c r="Q13" s="567"/>
      <c r="R13" s="568">
        <v>448037</v>
      </c>
      <c r="S13" s="569"/>
      <c r="T13" s="569"/>
      <c r="U13" s="569"/>
      <c r="V13" s="570"/>
      <c r="W13" s="556" t="s">
        <v>141</v>
      </c>
      <c r="X13" s="478"/>
      <c r="Y13" s="478"/>
      <c r="Z13" s="478"/>
      <c r="AA13" s="478"/>
      <c r="AB13" s="479"/>
      <c r="AC13" s="441">
        <v>2982</v>
      </c>
      <c r="AD13" s="442"/>
      <c r="AE13" s="442"/>
      <c r="AF13" s="442"/>
      <c r="AG13" s="443"/>
      <c r="AH13" s="441">
        <v>3150</v>
      </c>
      <c r="AI13" s="442"/>
      <c r="AJ13" s="442"/>
      <c r="AK13" s="442"/>
      <c r="AL13" s="444"/>
      <c r="AM13" s="534" t="s">
        <v>142</v>
      </c>
      <c r="AN13" s="439"/>
      <c r="AO13" s="439"/>
      <c r="AP13" s="439"/>
      <c r="AQ13" s="439"/>
      <c r="AR13" s="439"/>
      <c r="AS13" s="439"/>
      <c r="AT13" s="440"/>
      <c r="AU13" s="522" t="s">
        <v>143</v>
      </c>
      <c r="AV13" s="523"/>
      <c r="AW13" s="523"/>
      <c r="AX13" s="523"/>
      <c r="AY13" s="445" t="s">
        <v>144</v>
      </c>
      <c r="AZ13" s="446"/>
      <c r="BA13" s="446"/>
      <c r="BB13" s="446"/>
      <c r="BC13" s="446"/>
      <c r="BD13" s="446"/>
      <c r="BE13" s="446"/>
      <c r="BF13" s="446"/>
      <c r="BG13" s="446"/>
      <c r="BH13" s="446"/>
      <c r="BI13" s="446"/>
      <c r="BJ13" s="446"/>
      <c r="BK13" s="446"/>
      <c r="BL13" s="446"/>
      <c r="BM13" s="447"/>
      <c r="BN13" s="465">
        <v>786394</v>
      </c>
      <c r="BO13" s="466"/>
      <c r="BP13" s="466"/>
      <c r="BQ13" s="466"/>
      <c r="BR13" s="466"/>
      <c r="BS13" s="466"/>
      <c r="BT13" s="466"/>
      <c r="BU13" s="467"/>
      <c r="BV13" s="465">
        <v>1809309</v>
      </c>
      <c r="BW13" s="466"/>
      <c r="BX13" s="466"/>
      <c r="BY13" s="466"/>
      <c r="BZ13" s="466"/>
      <c r="CA13" s="466"/>
      <c r="CB13" s="466"/>
      <c r="CC13" s="467"/>
      <c r="CD13" s="474" t="s">
        <v>145</v>
      </c>
      <c r="CE13" s="475"/>
      <c r="CF13" s="475"/>
      <c r="CG13" s="475"/>
      <c r="CH13" s="475"/>
      <c r="CI13" s="475"/>
      <c r="CJ13" s="475"/>
      <c r="CK13" s="475"/>
      <c r="CL13" s="475"/>
      <c r="CM13" s="475"/>
      <c r="CN13" s="475"/>
      <c r="CO13" s="475"/>
      <c r="CP13" s="475"/>
      <c r="CQ13" s="475"/>
      <c r="CR13" s="475"/>
      <c r="CS13" s="476"/>
      <c r="CT13" s="435">
        <v>7.1</v>
      </c>
      <c r="CU13" s="436"/>
      <c r="CV13" s="436"/>
      <c r="CW13" s="436"/>
      <c r="CX13" s="436"/>
      <c r="CY13" s="436"/>
      <c r="CZ13" s="436"/>
      <c r="DA13" s="437"/>
      <c r="DB13" s="435">
        <v>8.3000000000000007</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146</v>
      </c>
      <c r="M14" s="599"/>
      <c r="N14" s="599"/>
      <c r="O14" s="599"/>
      <c r="P14" s="599"/>
      <c r="Q14" s="600"/>
      <c r="R14" s="568">
        <v>454416</v>
      </c>
      <c r="S14" s="569"/>
      <c r="T14" s="569"/>
      <c r="U14" s="569"/>
      <c r="V14" s="570"/>
      <c r="W14" s="571"/>
      <c r="X14" s="481"/>
      <c r="Y14" s="481"/>
      <c r="Z14" s="481"/>
      <c r="AA14" s="481"/>
      <c r="AB14" s="482"/>
      <c r="AC14" s="561">
        <v>1.4</v>
      </c>
      <c r="AD14" s="562"/>
      <c r="AE14" s="562"/>
      <c r="AF14" s="562"/>
      <c r="AG14" s="563"/>
      <c r="AH14" s="561">
        <v>1.5</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147</v>
      </c>
      <c r="CE14" s="472"/>
      <c r="CF14" s="472"/>
      <c r="CG14" s="472"/>
      <c r="CH14" s="472"/>
      <c r="CI14" s="472"/>
      <c r="CJ14" s="472"/>
      <c r="CK14" s="472"/>
      <c r="CL14" s="472"/>
      <c r="CM14" s="472"/>
      <c r="CN14" s="472"/>
      <c r="CO14" s="472"/>
      <c r="CP14" s="472"/>
      <c r="CQ14" s="472"/>
      <c r="CR14" s="472"/>
      <c r="CS14" s="473"/>
      <c r="CT14" s="572">
        <v>58.6</v>
      </c>
      <c r="CU14" s="573"/>
      <c r="CV14" s="573"/>
      <c r="CW14" s="573"/>
      <c r="CX14" s="573"/>
      <c r="CY14" s="573"/>
      <c r="CZ14" s="573"/>
      <c r="DA14" s="574"/>
      <c r="DB14" s="572">
        <v>62.3</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140</v>
      </c>
      <c r="N15" s="566"/>
      <c r="O15" s="566"/>
      <c r="P15" s="566"/>
      <c r="Q15" s="567"/>
      <c r="R15" s="568">
        <v>449120</v>
      </c>
      <c r="S15" s="569"/>
      <c r="T15" s="569"/>
      <c r="U15" s="569"/>
      <c r="V15" s="570"/>
      <c r="W15" s="556" t="s">
        <v>148</v>
      </c>
      <c r="X15" s="478"/>
      <c r="Y15" s="478"/>
      <c r="Z15" s="478"/>
      <c r="AA15" s="478"/>
      <c r="AB15" s="479"/>
      <c r="AC15" s="441">
        <v>46465</v>
      </c>
      <c r="AD15" s="442"/>
      <c r="AE15" s="442"/>
      <c r="AF15" s="442"/>
      <c r="AG15" s="443"/>
      <c r="AH15" s="441">
        <v>46508</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66345802</v>
      </c>
      <c r="BO15" s="461"/>
      <c r="BP15" s="461"/>
      <c r="BQ15" s="461"/>
      <c r="BR15" s="461"/>
      <c r="BS15" s="461"/>
      <c r="BT15" s="461"/>
      <c r="BU15" s="462"/>
      <c r="BV15" s="460">
        <v>65620901</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22.1</v>
      </c>
      <c r="AD16" s="562"/>
      <c r="AE16" s="562"/>
      <c r="AF16" s="562"/>
      <c r="AG16" s="563"/>
      <c r="AH16" s="561">
        <v>22</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75100802</v>
      </c>
      <c r="BO16" s="466"/>
      <c r="BP16" s="466"/>
      <c r="BQ16" s="466"/>
      <c r="BR16" s="466"/>
      <c r="BS16" s="466"/>
      <c r="BT16" s="466"/>
      <c r="BU16" s="467"/>
      <c r="BV16" s="465">
        <v>75524623</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161077</v>
      </c>
      <c r="AD17" s="442"/>
      <c r="AE17" s="442"/>
      <c r="AF17" s="442"/>
      <c r="AG17" s="443"/>
      <c r="AH17" s="441">
        <v>161389</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85566731</v>
      </c>
      <c r="BO17" s="466"/>
      <c r="BP17" s="466"/>
      <c r="BQ17" s="466"/>
      <c r="BR17" s="466"/>
      <c r="BS17" s="466"/>
      <c r="BT17" s="466"/>
      <c r="BU17" s="467"/>
      <c r="BV17" s="465">
        <v>84664696</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158</v>
      </c>
      <c r="C18" s="528"/>
      <c r="D18" s="528"/>
      <c r="E18" s="529"/>
      <c r="F18" s="529"/>
      <c r="G18" s="529"/>
      <c r="H18" s="529"/>
      <c r="I18" s="529"/>
      <c r="J18" s="529"/>
      <c r="K18" s="529"/>
      <c r="L18" s="530">
        <v>468.64</v>
      </c>
      <c r="M18" s="530"/>
      <c r="N18" s="530"/>
      <c r="O18" s="530"/>
      <c r="P18" s="530"/>
      <c r="Q18" s="530"/>
      <c r="R18" s="531"/>
      <c r="S18" s="531"/>
      <c r="T18" s="531"/>
      <c r="U18" s="531"/>
      <c r="V18" s="532"/>
      <c r="W18" s="546"/>
      <c r="X18" s="547"/>
      <c r="Y18" s="547"/>
      <c r="Z18" s="547"/>
      <c r="AA18" s="547"/>
      <c r="AB18" s="557"/>
      <c r="AC18" s="429">
        <v>76.5</v>
      </c>
      <c r="AD18" s="430"/>
      <c r="AE18" s="430"/>
      <c r="AF18" s="430"/>
      <c r="AG18" s="533"/>
      <c r="AH18" s="429">
        <v>76.5</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93024619</v>
      </c>
      <c r="BO18" s="466"/>
      <c r="BP18" s="466"/>
      <c r="BQ18" s="466"/>
      <c r="BR18" s="466"/>
      <c r="BS18" s="466"/>
      <c r="BT18" s="466"/>
      <c r="BU18" s="467"/>
      <c r="BV18" s="465">
        <v>93548771</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160</v>
      </c>
      <c r="C19" s="528"/>
      <c r="D19" s="528"/>
      <c r="E19" s="529"/>
      <c r="F19" s="529"/>
      <c r="G19" s="529"/>
      <c r="H19" s="529"/>
      <c r="I19" s="529"/>
      <c r="J19" s="529"/>
      <c r="K19" s="529"/>
      <c r="L19" s="535">
        <v>994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115423597</v>
      </c>
      <c r="BO19" s="466"/>
      <c r="BP19" s="466"/>
      <c r="BQ19" s="466"/>
      <c r="BR19" s="466"/>
      <c r="BS19" s="466"/>
      <c r="BT19" s="466"/>
      <c r="BU19" s="467"/>
      <c r="BV19" s="465">
        <v>115100850</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162</v>
      </c>
      <c r="C20" s="528"/>
      <c r="D20" s="528"/>
      <c r="E20" s="529"/>
      <c r="F20" s="529"/>
      <c r="G20" s="529"/>
      <c r="H20" s="529"/>
      <c r="I20" s="529"/>
      <c r="J20" s="529"/>
      <c r="K20" s="529"/>
      <c r="L20" s="535">
        <v>199572</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215563779</v>
      </c>
      <c r="BO23" s="466"/>
      <c r="BP23" s="466"/>
      <c r="BQ23" s="466"/>
      <c r="BR23" s="466"/>
      <c r="BS23" s="466"/>
      <c r="BT23" s="466"/>
      <c r="BU23" s="467"/>
      <c r="BV23" s="465">
        <v>214144753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171</v>
      </c>
      <c r="F24" s="439"/>
      <c r="G24" s="439"/>
      <c r="H24" s="439"/>
      <c r="I24" s="439"/>
      <c r="J24" s="439"/>
      <c r="K24" s="440"/>
      <c r="L24" s="441">
        <v>1</v>
      </c>
      <c r="M24" s="442"/>
      <c r="N24" s="442"/>
      <c r="O24" s="442"/>
      <c r="P24" s="443"/>
      <c r="Q24" s="441">
        <v>11800</v>
      </c>
      <c r="R24" s="442"/>
      <c r="S24" s="442"/>
      <c r="T24" s="442"/>
      <c r="U24" s="442"/>
      <c r="V24" s="443"/>
      <c r="W24" s="507"/>
      <c r="X24" s="498"/>
      <c r="Y24" s="499"/>
      <c r="Z24" s="438" t="s">
        <v>172</v>
      </c>
      <c r="AA24" s="439"/>
      <c r="AB24" s="439"/>
      <c r="AC24" s="439"/>
      <c r="AD24" s="439"/>
      <c r="AE24" s="439"/>
      <c r="AF24" s="439"/>
      <c r="AG24" s="440"/>
      <c r="AH24" s="441">
        <v>2398</v>
      </c>
      <c r="AI24" s="442"/>
      <c r="AJ24" s="442"/>
      <c r="AK24" s="442"/>
      <c r="AL24" s="443"/>
      <c r="AM24" s="441">
        <v>7421810</v>
      </c>
      <c r="AN24" s="442"/>
      <c r="AO24" s="442"/>
      <c r="AP24" s="442"/>
      <c r="AQ24" s="442"/>
      <c r="AR24" s="443"/>
      <c r="AS24" s="441">
        <v>3095</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152344940</v>
      </c>
      <c r="BO24" s="466"/>
      <c r="BP24" s="466"/>
      <c r="BQ24" s="466"/>
      <c r="BR24" s="466"/>
      <c r="BS24" s="466"/>
      <c r="BT24" s="466"/>
      <c r="BU24" s="467"/>
      <c r="BV24" s="465">
        <v>155841953</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174</v>
      </c>
      <c r="F25" s="439"/>
      <c r="G25" s="439"/>
      <c r="H25" s="439"/>
      <c r="I25" s="439"/>
      <c r="J25" s="439"/>
      <c r="K25" s="440"/>
      <c r="L25" s="441">
        <v>2</v>
      </c>
      <c r="M25" s="442"/>
      <c r="N25" s="442"/>
      <c r="O25" s="442"/>
      <c r="P25" s="443"/>
      <c r="Q25" s="441">
        <v>9600</v>
      </c>
      <c r="R25" s="442"/>
      <c r="S25" s="442"/>
      <c r="T25" s="442"/>
      <c r="U25" s="442"/>
      <c r="V25" s="443"/>
      <c r="W25" s="507"/>
      <c r="X25" s="498"/>
      <c r="Y25" s="499"/>
      <c r="Z25" s="438" t="s">
        <v>175</v>
      </c>
      <c r="AA25" s="439"/>
      <c r="AB25" s="439"/>
      <c r="AC25" s="439"/>
      <c r="AD25" s="439"/>
      <c r="AE25" s="439"/>
      <c r="AF25" s="439"/>
      <c r="AG25" s="440"/>
      <c r="AH25" s="441">
        <v>421</v>
      </c>
      <c r="AI25" s="442"/>
      <c r="AJ25" s="442"/>
      <c r="AK25" s="442"/>
      <c r="AL25" s="443"/>
      <c r="AM25" s="441">
        <v>1273946</v>
      </c>
      <c r="AN25" s="442"/>
      <c r="AO25" s="442"/>
      <c r="AP25" s="442"/>
      <c r="AQ25" s="442"/>
      <c r="AR25" s="443"/>
      <c r="AS25" s="441">
        <v>3026</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11516404</v>
      </c>
      <c r="BO25" s="461"/>
      <c r="BP25" s="461"/>
      <c r="BQ25" s="461"/>
      <c r="BR25" s="461"/>
      <c r="BS25" s="461"/>
      <c r="BT25" s="461"/>
      <c r="BU25" s="462"/>
      <c r="BV25" s="460">
        <v>17879044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177</v>
      </c>
      <c r="F26" s="439"/>
      <c r="G26" s="439"/>
      <c r="H26" s="439"/>
      <c r="I26" s="439"/>
      <c r="J26" s="439"/>
      <c r="K26" s="440"/>
      <c r="L26" s="441">
        <v>1</v>
      </c>
      <c r="M26" s="442"/>
      <c r="N26" s="442"/>
      <c r="O26" s="442"/>
      <c r="P26" s="443"/>
      <c r="Q26" s="441">
        <v>7420</v>
      </c>
      <c r="R26" s="442"/>
      <c r="S26" s="442"/>
      <c r="T26" s="442"/>
      <c r="U26" s="442"/>
      <c r="V26" s="443"/>
      <c r="W26" s="507"/>
      <c r="X26" s="498"/>
      <c r="Y26" s="499"/>
      <c r="Z26" s="438" t="s">
        <v>178</v>
      </c>
      <c r="AA26" s="520"/>
      <c r="AB26" s="520"/>
      <c r="AC26" s="520"/>
      <c r="AD26" s="520"/>
      <c r="AE26" s="520"/>
      <c r="AF26" s="520"/>
      <c r="AG26" s="521"/>
      <c r="AH26" s="441">
        <v>286</v>
      </c>
      <c r="AI26" s="442"/>
      <c r="AJ26" s="442"/>
      <c r="AK26" s="442"/>
      <c r="AL26" s="443"/>
      <c r="AM26" s="441">
        <v>866008</v>
      </c>
      <c r="AN26" s="442"/>
      <c r="AO26" s="442"/>
      <c r="AP26" s="442"/>
      <c r="AQ26" s="442"/>
      <c r="AR26" s="443"/>
      <c r="AS26" s="441">
        <v>3028</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v>27684</v>
      </c>
      <c r="BO26" s="466"/>
      <c r="BP26" s="466"/>
      <c r="BQ26" s="466"/>
      <c r="BR26" s="466"/>
      <c r="BS26" s="466"/>
      <c r="BT26" s="466"/>
      <c r="BU26" s="467"/>
      <c r="BV26" s="465">
        <v>68013</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180</v>
      </c>
      <c r="F27" s="439"/>
      <c r="G27" s="439"/>
      <c r="H27" s="439"/>
      <c r="I27" s="439"/>
      <c r="J27" s="439"/>
      <c r="K27" s="440"/>
      <c r="L27" s="441">
        <v>1</v>
      </c>
      <c r="M27" s="442"/>
      <c r="N27" s="442"/>
      <c r="O27" s="442"/>
      <c r="P27" s="443"/>
      <c r="Q27" s="441">
        <v>8100</v>
      </c>
      <c r="R27" s="442"/>
      <c r="S27" s="442"/>
      <c r="T27" s="442"/>
      <c r="U27" s="442"/>
      <c r="V27" s="443"/>
      <c r="W27" s="507"/>
      <c r="X27" s="498"/>
      <c r="Y27" s="499"/>
      <c r="Z27" s="438" t="s">
        <v>181</v>
      </c>
      <c r="AA27" s="439"/>
      <c r="AB27" s="439"/>
      <c r="AC27" s="439"/>
      <c r="AD27" s="439"/>
      <c r="AE27" s="439"/>
      <c r="AF27" s="439"/>
      <c r="AG27" s="440"/>
      <c r="AH27" s="441">
        <v>84</v>
      </c>
      <c r="AI27" s="442"/>
      <c r="AJ27" s="442"/>
      <c r="AK27" s="442"/>
      <c r="AL27" s="443"/>
      <c r="AM27" s="441">
        <v>312324</v>
      </c>
      <c r="AN27" s="442"/>
      <c r="AO27" s="442"/>
      <c r="AP27" s="442"/>
      <c r="AQ27" s="442"/>
      <c r="AR27" s="443"/>
      <c r="AS27" s="441">
        <v>3718</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2938994</v>
      </c>
      <c r="BO27" s="469"/>
      <c r="BP27" s="469"/>
      <c r="BQ27" s="469"/>
      <c r="BR27" s="469"/>
      <c r="BS27" s="469"/>
      <c r="BT27" s="469"/>
      <c r="BU27" s="470"/>
      <c r="BV27" s="468">
        <v>2933875</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183</v>
      </c>
      <c r="F28" s="439"/>
      <c r="G28" s="439"/>
      <c r="H28" s="439"/>
      <c r="I28" s="439"/>
      <c r="J28" s="439"/>
      <c r="K28" s="440"/>
      <c r="L28" s="441">
        <v>1</v>
      </c>
      <c r="M28" s="442"/>
      <c r="N28" s="442"/>
      <c r="O28" s="442"/>
      <c r="P28" s="443"/>
      <c r="Q28" s="441">
        <v>7450</v>
      </c>
      <c r="R28" s="442"/>
      <c r="S28" s="442"/>
      <c r="T28" s="442"/>
      <c r="U28" s="442"/>
      <c r="V28" s="443"/>
      <c r="W28" s="507"/>
      <c r="X28" s="498"/>
      <c r="Y28" s="499"/>
      <c r="Z28" s="438" t="s">
        <v>184</v>
      </c>
      <c r="AA28" s="439"/>
      <c r="AB28" s="439"/>
      <c r="AC28" s="439"/>
      <c r="AD28" s="439"/>
      <c r="AE28" s="439"/>
      <c r="AF28" s="439"/>
      <c r="AG28" s="440"/>
      <c r="AH28" s="441" t="s">
        <v>139</v>
      </c>
      <c r="AI28" s="442"/>
      <c r="AJ28" s="442"/>
      <c r="AK28" s="442"/>
      <c r="AL28" s="443"/>
      <c r="AM28" s="441" t="s">
        <v>139</v>
      </c>
      <c r="AN28" s="442"/>
      <c r="AO28" s="442"/>
      <c r="AP28" s="442"/>
      <c r="AQ28" s="442"/>
      <c r="AR28" s="443"/>
      <c r="AS28" s="441" t="s">
        <v>139</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3006380</v>
      </c>
      <c r="BO28" s="461"/>
      <c r="BP28" s="461"/>
      <c r="BQ28" s="461"/>
      <c r="BR28" s="461"/>
      <c r="BS28" s="461"/>
      <c r="BT28" s="461"/>
      <c r="BU28" s="462"/>
      <c r="BV28" s="460">
        <v>3005931</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36</v>
      </c>
      <c r="M29" s="442"/>
      <c r="N29" s="442"/>
      <c r="O29" s="442"/>
      <c r="P29" s="443"/>
      <c r="Q29" s="441">
        <v>7000</v>
      </c>
      <c r="R29" s="442"/>
      <c r="S29" s="442"/>
      <c r="T29" s="442"/>
      <c r="U29" s="442"/>
      <c r="V29" s="443"/>
      <c r="W29" s="508"/>
      <c r="X29" s="509"/>
      <c r="Y29" s="510"/>
      <c r="Z29" s="438" t="s">
        <v>187</v>
      </c>
      <c r="AA29" s="439"/>
      <c r="AB29" s="439"/>
      <c r="AC29" s="439"/>
      <c r="AD29" s="439"/>
      <c r="AE29" s="439"/>
      <c r="AF29" s="439"/>
      <c r="AG29" s="440"/>
      <c r="AH29" s="441">
        <v>2482</v>
      </c>
      <c r="AI29" s="442"/>
      <c r="AJ29" s="442"/>
      <c r="AK29" s="442"/>
      <c r="AL29" s="443"/>
      <c r="AM29" s="441">
        <v>7734134</v>
      </c>
      <c r="AN29" s="442"/>
      <c r="AO29" s="442"/>
      <c r="AP29" s="442"/>
      <c r="AQ29" s="442"/>
      <c r="AR29" s="443"/>
      <c r="AS29" s="441">
        <v>3116</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103520</v>
      </c>
      <c r="BO29" s="466"/>
      <c r="BP29" s="466"/>
      <c r="BQ29" s="466"/>
      <c r="BR29" s="466"/>
      <c r="BS29" s="466"/>
      <c r="BT29" s="466"/>
      <c r="BU29" s="467"/>
      <c r="BV29" s="465">
        <v>103520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99.3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13734665</v>
      </c>
      <c r="BO30" s="469"/>
      <c r="BP30" s="469"/>
      <c r="BQ30" s="469"/>
      <c r="BR30" s="469"/>
      <c r="BS30" s="469"/>
      <c r="BT30" s="469"/>
      <c r="BU30" s="470"/>
      <c r="BV30" s="468">
        <v>12534926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196</v>
      </c>
      <c r="V33" s="428"/>
      <c r="W33" s="427" t="s">
        <v>198</v>
      </c>
      <c r="X33" s="427"/>
      <c r="Y33" s="427"/>
      <c r="Z33" s="427"/>
      <c r="AA33" s="427"/>
      <c r="AB33" s="427"/>
      <c r="AC33" s="427"/>
      <c r="AD33" s="427"/>
      <c r="AE33" s="427"/>
      <c r="AF33" s="427"/>
      <c r="AG33" s="427"/>
      <c r="AH33" s="427"/>
      <c r="AI33" s="427"/>
      <c r="AJ33" s="427"/>
      <c r="AK33" s="427"/>
      <c r="AL33" s="215"/>
      <c r="AM33" s="428" t="s">
        <v>196</v>
      </c>
      <c r="AN33" s="428"/>
      <c r="AO33" s="427" t="s">
        <v>198</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196</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金沢市営地方競馬事業費特別会計</v>
      </c>
      <c r="X34" s="423"/>
      <c r="Y34" s="423"/>
      <c r="Z34" s="423"/>
      <c r="AA34" s="423"/>
      <c r="AB34" s="423"/>
      <c r="AC34" s="423"/>
      <c r="AD34" s="423"/>
      <c r="AE34" s="423"/>
      <c r="AF34" s="423"/>
      <c r="AG34" s="423"/>
      <c r="AH34" s="423"/>
      <c r="AI34" s="423"/>
      <c r="AJ34" s="423"/>
      <c r="AK34" s="423"/>
      <c r="AL34" s="213"/>
      <c r="AM34" s="424">
        <f>IF(AO34="","",MAX(C34:D43,U34:V43)+1)</f>
        <v>9</v>
      </c>
      <c r="AN34" s="424"/>
      <c r="AO34" s="423" t="str">
        <f>IF('各会計、関係団体の財政状況及び健全化判断比率'!B33="","",'各会計、関係団体の財政状況及び健全化判断比率'!B33)</f>
        <v>金沢市ガス事業特別会計</v>
      </c>
      <c r="AP34" s="423"/>
      <c r="AQ34" s="423"/>
      <c r="AR34" s="423"/>
      <c r="AS34" s="423"/>
      <c r="AT34" s="423"/>
      <c r="AU34" s="423"/>
      <c r="AV34" s="423"/>
      <c r="AW34" s="423"/>
      <c r="AX34" s="423"/>
      <c r="AY34" s="423"/>
      <c r="AZ34" s="423"/>
      <c r="BA34" s="423"/>
      <c r="BB34" s="423"/>
      <c r="BC34" s="423"/>
      <c r="BD34" s="213"/>
      <c r="BE34" s="424">
        <f>IF(BG34="","",MAX(C34:D43,U34:V43,AM34:AN43)+1)</f>
        <v>17</v>
      </c>
      <c r="BF34" s="424"/>
      <c r="BG34" s="423" t="str">
        <f>IF('各会計、関係団体の財政状況及び健全化判断比率'!B41="","",'各会計、関係団体の財政状況及び健全化判断比率'!B41)</f>
        <v>金沢市工業団地造成事業費特別会計</v>
      </c>
      <c r="BH34" s="423"/>
      <c r="BI34" s="423"/>
      <c r="BJ34" s="423"/>
      <c r="BK34" s="423"/>
      <c r="BL34" s="423"/>
      <c r="BM34" s="423"/>
      <c r="BN34" s="423"/>
      <c r="BO34" s="423"/>
      <c r="BP34" s="423"/>
      <c r="BQ34" s="423"/>
      <c r="BR34" s="423"/>
      <c r="BS34" s="423"/>
      <c r="BT34" s="423"/>
      <c r="BU34" s="423"/>
      <c r="BV34" s="213"/>
      <c r="BW34" s="424">
        <f>IF(BY34="","",MAX(C34:D43,U34:V43,AM34:AN43,BE34:BF43)+1)</f>
        <v>20</v>
      </c>
      <c r="BX34" s="424"/>
      <c r="BY34" s="423" t="str">
        <f>IF('各会計、関係団体の財政状況及び健全化判断比率'!B68="","",'各会計、関係団体の財政状況及び健全化判断比率'!B68)</f>
        <v>石川県後期高齢者医療広域連合（一般会計）</v>
      </c>
      <c r="BZ34" s="423"/>
      <c r="CA34" s="423"/>
      <c r="CB34" s="423"/>
      <c r="CC34" s="423"/>
      <c r="CD34" s="423"/>
      <c r="CE34" s="423"/>
      <c r="CF34" s="423"/>
      <c r="CG34" s="423"/>
      <c r="CH34" s="423"/>
      <c r="CI34" s="423"/>
      <c r="CJ34" s="423"/>
      <c r="CK34" s="423"/>
      <c r="CL34" s="423"/>
      <c r="CM34" s="423"/>
      <c r="CN34" s="213"/>
      <c r="CO34" s="424">
        <f>IF(CQ34="","",MAX(C34:D43,U34:V43,AM34:AN43,BE34:BF43,BW34:BX43)+1)</f>
        <v>23</v>
      </c>
      <c r="CP34" s="424"/>
      <c r="CQ34" s="423" t="str">
        <f>IF('各会計、関係団体の財政状況及び健全化判断比率'!BS7="","",'各会計、関係団体の財政状況及び健全化判断比率'!BS7)</f>
        <v xml:space="preserve"> (株)金沢商業活性化センター</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金沢市公共用地先行取得事業費特別会計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金沢市駐車場事業費特別会計</v>
      </c>
      <c r="X35" s="423"/>
      <c r="Y35" s="423"/>
      <c r="Z35" s="423"/>
      <c r="AA35" s="423"/>
      <c r="AB35" s="423"/>
      <c r="AC35" s="423"/>
      <c r="AD35" s="423"/>
      <c r="AE35" s="423"/>
      <c r="AF35" s="423"/>
      <c r="AG35" s="423"/>
      <c r="AH35" s="423"/>
      <c r="AI35" s="423"/>
      <c r="AJ35" s="423"/>
      <c r="AK35" s="423"/>
      <c r="AL35" s="213"/>
      <c r="AM35" s="424">
        <f t="shared" ref="AM35:AM43" si="0">IF(AO35="","",AM34+1)</f>
        <v>10</v>
      </c>
      <c r="AN35" s="424"/>
      <c r="AO35" s="423" t="str">
        <f>IF('各会計、関係団体の財政状況及び健全化判断比率'!B34="","",'各会計、関係団体の財政状況及び健全化判断比率'!B34)</f>
        <v>金沢市水道事業特別会計</v>
      </c>
      <c r="AP35" s="423"/>
      <c r="AQ35" s="423"/>
      <c r="AR35" s="423"/>
      <c r="AS35" s="423"/>
      <c r="AT35" s="423"/>
      <c r="AU35" s="423"/>
      <c r="AV35" s="423"/>
      <c r="AW35" s="423"/>
      <c r="AX35" s="423"/>
      <c r="AY35" s="423"/>
      <c r="AZ35" s="423"/>
      <c r="BA35" s="423"/>
      <c r="BB35" s="423"/>
      <c r="BC35" s="423"/>
      <c r="BD35" s="213"/>
      <c r="BE35" s="424">
        <f t="shared" ref="BE35:BE43" si="1">IF(BG35="","",BE34+1)</f>
        <v>18</v>
      </c>
      <c r="BF35" s="424"/>
      <c r="BG35" s="423" t="str">
        <f>IF('各会計、関係団体の財政状況及び健全化判断比率'!B42="","",'各会計、関係団体の財政状況及び健全化判断比率'!B42)</f>
        <v>金沢市市街地再開発事業費特別会計</v>
      </c>
      <c r="BH35" s="423"/>
      <c r="BI35" s="423"/>
      <c r="BJ35" s="423"/>
      <c r="BK35" s="423"/>
      <c r="BL35" s="423"/>
      <c r="BM35" s="423"/>
      <c r="BN35" s="423"/>
      <c r="BO35" s="423"/>
      <c r="BP35" s="423"/>
      <c r="BQ35" s="423"/>
      <c r="BR35" s="423"/>
      <c r="BS35" s="423"/>
      <c r="BT35" s="423"/>
      <c r="BU35" s="423"/>
      <c r="BV35" s="213"/>
      <c r="BW35" s="424">
        <f t="shared" ref="BW35:BW43" si="2">IF(BY35="","",BW34+1)</f>
        <v>21</v>
      </c>
      <c r="BX35" s="424"/>
      <c r="BY35" s="423" t="str">
        <f>IF('各会計、関係団体の財政状況及び健全化判断比率'!B69="","",'各会計、関係団体の財政状況及び健全化判断比率'!B69)</f>
        <v>石川県後期高齢者医療広域連合（特別会計）</v>
      </c>
      <c r="BZ35" s="423"/>
      <c r="CA35" s="423"/>
      <c r="CB35" s="423"/>
      <c r="CC35" s="423"/>
      <c r="CD35" s="423"/>
      <c r="CE35" s="423"/>
      <c r="CF35" s="423"/>
      <c r="CG35" s="423"/>
      <c r="CH35" s="423"/>
      <c r="CI35" s="423"/>
      <c r="CJ35" s="423"/>
      <c r="CK35" s="423"/>
      <c r="CL35" s="423"/>
      <c r="CM35" s="423"/>
      <c r="CN35" s="213"/>
      <c r="CO35" s="424">
        <f t="shared" ref="CO35:CO43" si="3">IF(CQ35="","",CO34+1)</f>
        <v>24</v>
      </c>
      <c r="CP35" s="424"/>
      <c r="CQ35" s="423" t="str">
        <f>IF('各会計、関係団体の財政状況及び健全化判断比率'!BS8="","",'各会計、関係団体の財政状況及び健全化判断比率'!BS8)</f>
        <v xml:space="preserve"> (公財)石川県音楽文化振興事業団</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金沢市母子父子寡婦福祉資金貸付事業費特別会計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金沢市国民健康保険費特別会計</v>
      </c>
      <c r="X36" s="423"/>
      <c r="Y36" s="423"/>
      <c r="Z36" s="423"/>
      <c r="AA36" s="423"/>
      <c r="AB36" s="423"/>
      <c r="AC36" s="423"/>
      <c r="AD36" s="423"/>
      <c r="AE36" s="423"/>
      <c r="AF36" s="423"/>
      <c r="AG36" s="423"/>
      <c r="AH36" s="423"/>
      <c r="AI36" s="423"/>
      <c r="AJ36" s="423"/>
      <c r="AK36" s="423"/>
      <c r="AL36" s="213"/>
      <c r="AM36" s="424">
        <f t="shared" si="0"/>
        <v>11</v>
      </c>
      <c r="AN36" s="424"/>
      <c r="AO36" s="423" t="str">
        <f>IF('各会計、関係団体の財政状況及び健全化判断比率'!B35="","",'各会計、関係団体の財政状況及び健全化判断比率'!B35)</f>
        <v>金沢市発電事業特別会計</v>
      </c>
      <c r="AP36" s="423"/>
      <c r="AQ36" s="423"/>
      <c r="AR36" s="423"/>
      <c r="AS36" s="423"/>
      <c r="AT36" s="423"/>
      <c r="AU36" s="423"/>
      <c r="AV36" s="423"/>
      <c r="AW36" s="423"/>
      <c r="AX36" s="423"/>
      <c r="AY36" s="423"/>
      <c r="AZ36" s="423"/>
      <c r="BA36" s="423"/>
      <c r="BB36" s="423"/>
      <c r="BC36" s="423"/>
      <c r="BD36" s="213"/>
      <c r="BE36" s="424">
        <f t="shared" si="1"/>
        <v>19</v>
      </c>
      <c r="BF36" s="424"/>
      <c r="BG36" s="423" t="str">
        <f>IF('各会計、関係団体の財政状況及び健全化判断比率'!B43="","",'各会計、関係団体の財政状況及び健全化判断比率'!B43)</f>
        <v>金沢市住宅団地建設事業費特別会計</v>
      </c>
      <c r="BH36" s="423"/>
      <c r="BI36" s="423"/>
      <c r="BJ36" s="423"/>
      <c r="BK36" s="423"/>
      <c r="BL36" s="423"/>
      <c r="BM36" s="423"/>
      <c r="BN36" s="423"/>
      <c r="BO36" s="423"/>
      <c r="BP36" s="423"/>
      <c r="BQ36" s="423"/>
      <c r="BR36" s="423"/>
      <c r="BS36" s="423"/>
      <c r="BT36" s="423"/>
      <c r="BU36" s="423"/>
      <c r="BV36" s="213"/>
      <c r="BW36" s="424">
        <f t="shared" si="2"/>
        <v>22</v>
      </c>
      <c r="BX36" s="424"/>
      <c r="BY36" s="423" t="str">
        <f>IF('各会計、関係団体の財政状況及び健全化判断比率'!B70="","",'各会計、関係団体の財政状況及び健全化判断比率'!B70)</f>
        <v>石川県市町村消防賞じゅつ金組合</v>
      </c>
      <c r="BZ36" s="423"/>
      <c r="CA36" s="423"/>
      <c r="CB36" s="423"/>
      <c r="CC36" s="423"/>
      <c r="CD36" s="423"/>
      <c r="CE36" s="423"/>
      <c r="CF36" s="423"/>
      <c r="CG36" s="423"/>
      <c r="CH36" s="423"/>
      <c r="CI36" s="423"/>
      <c r="CJ36" s="423"/>
      <c r="CK36" s="423"/>
      <c r="CL36" s="423"/>
      <c r="CM36" s="423"/>
      <c r="CN36" s="213"/>
      <c r="CO36" s="424">
        <f t="shared" si="3"/>
        <v>25</v>
      </c>
      <c r="CP36" s="424"/>
      <c r="CQ36" s="423" t="str">
        <f>IF('各会計、関係団体の財政状況及び健全化判断比率'!BS9="","",'各会計、関係団体の財政状況及び健全化判断比率'!BS9)</f>
        <v xml:space="preserve"> (公財)横浜記念金沢の文化創生財団</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7</v>
      </c>
      <c r="V37" s="424"/>
      <c r="W37" s="423" t="str">
        <f>IF('各会計、関係団体の財政状況及び健全化判断比率'!B31="","",'各会計、関係団体の財政状況及び健全化判断比率'!B31)</f>
        <v>金沢市後期高齢者医療費特別会計</v>
      </c>
      <c r="X37" s="423"/>
      <c r="Y37" s="423"/>
      <c r="Z37" s="423"/>
      <c r="AA37" s="423"/>
      <c r="AB37" s="423"/>
      <c r="AC37" s="423"/>
      <c r="AD37" s="423"/>
      <c r="AE37" s="423"/>
      <c r="AF37" s="423"/>
      <c r="AG37" s="423"/>
      <c r="AH37" s="423"/>
      <c r="AI37" s="423"/>
      <c r="AJ37" s="423"/>
      <c r="AK37" s="423"/>
      <c r="AL37" s="213"/>
      <c r="AM37" s="424">
        <f t="shared" si="0"/>
        <v>12</v>
      </c>
      <c r="AN37" s="424"/>
      <c r="AO37" s="423" t="str">
        <f>IF('各会計、関係団体の財政状況及び健全化判断比率'!B36="","",'各会計、関係団体の財政状況及び健全化判断比率'!B36)</f>
        <v>金沢市工業用水道事業特別会計</v>
      </c>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t="str">
        <f t="shared" si="2"/>
        <v/>
      </c>
      <c r="BX37" s="424"/>
      <c r="BY37" s="423" t="str">
        <f>IF('各会計、関係団体の財政状況及び健全化判断比率'!B71="","",'各会計、関係団体の財政状況及び健全化判断比率'!B71)</f>
        <v/>
      </c>
      <c r="BZ37" s="423"/>
      <c r="CA37" s="423"/>
      <c r="CB37" s="423"/>
      <c r="CC37" s="423"/>
      <c r="CD37" s="423"/>
      <c r="CE37" s="423"/>
      <c r="CF37" s="423"/>
      <c r="CG37" s="423"/>
      <c r="CH37" s="423"/>
      <c r="CI37" s="423"/>
      <c r="CJ37" s="423"/>
      <c r="CK37" s="423"/>
      <c r="CL37" s="423"/>
      <c r="CM37" s="423"/>
      <c r="CN37" s="213"/>
      <c r="CO37" s="424">
        <f t="shared" si="3"/>
        <v>26</v>
      </c>
      <c r="CP37" s="424"/>
      <c r="CQ37" s="423" t="str">
        <f>IF('各会計、関係団体の財政状況及び健全化判断比率'!BS10="","",'各会計、関係団体の財政状況及び健全化判断比率'!BS10)</f>
        <v xml:space="preserve"> (公財)金沢芸術創造財団</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f t="shared" si="4"/>
        <v>8</v>
      </c>
      <c r="V38" s="424"/>
      <c r="W38" s="423" t="str">
        <f>IF('各会計、関係団体の財政状況及び健全化判断比率'!B32="","",'各会計、関係団体の財政状況及び健全化判断比率'!B32)</f>
        <v>金沢市介護保険費特別会計</v>
      </c>
      <c r="X38" s="423"/>
      <c r="Y38" s="423"/>
      <c r="Z38" s="423"/>
      <c r="AA38" s="423"/>
      <c r="AB38" s="423"/>
      <c r="AC38" s="423"/>
      <c r="AD38" s="423"/>
      <c r="AE38" s="423"/>
      <c r="AF38" s="423"/>
      <c r="AG38" s="423"/>
      <c r="AH38" s="423"/>
      <c r="AI38" s="423"/>
      <c r="AJ38" s="423"/>
      <c r="AK38" s="423"/>
      <c r="AL38" s="213"/>
      <c r="AM38" s="424">
        <f t="shared" si="0"/>
        <v>13</v>
      </c>
      <c r="AN38" s="424"/>
      <c r="AO38" s="423" t="str">
        <f>IF('各会計、関係団体の財政状況及び健全化判断比率'!B37="","",'各会計、関係団体の財政状況及び健全化判断比率'!B37)</f>
        <v>金沢市下水道事業特別会計</v>
      </c>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f t="shared" si="3"/>
        <v>27</v>
      </c>
      <c r="CP38" s="424"/>
      <c r="CQ38" s="423" t="str">
        <f>IF('各会計、関係団体の財政状況及び健全化判断比率'!BS11="","",'各会計、関係団体の財政状況及び健全化判断比率'!BS11)</f>
        <v xml:space="preserve"> (公財)金沢文化振興財団</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f t="shared" si="0"/>
        <v>14</v>
      </c>
      <c r="AN39" s="424"/>
      <c r="AO39" s="423" t="str">
        <f>IF('各会計、関係団体の財政状況及び健全化判断比率'!B38="","",'各会計、関係団体の財政状況及び健全化判断比率'!B38)</f>
        <v>金沢市中央卸売市場事業特別会計</v>
      </c>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f t="shared" si="3"/>
        <v>28</v>
      </c>
      <c r="CP39" s="424"/>
      <c r="CQ39" s="423" t="str">
        <f>IF('各会計、関係団体の財政状況及び健全化判断比率'!BS12="","",'各会計、関係団体の財政状況及び健全化判断比率'!BS12)</f>
        <v xml:space="preserve"> (公財)金沢国際交流財団</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f t="shared" si="0"/>
        <v>15</v>
      </c>
      <c r="AN40" s="424"/>
      <c r="AO40" s="423" t="str">
        <f>IF('各会計、関係団体の財政状況及び健全化判断比率'!B39="","",'各会計、関係団体の財政状況及び健全化判断比率'!B39)</f>
        <v>金沢市公設花き地方卸売市場事業特別会計</v>
      </c>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f t="shared" si="3"/>
        <v>29</v>
      </c>
      <c r="CP40" s="424"/>
      <c r="CQ40" s="423" t="str">
        <f>IF('各会計、関係団体の財政状況及び健全化判断比率'!BS13="","",'各会計、関係団体の財政状況及び健全化判断比率'!BS13)</f>
        <v xml:space="preserve"> (公社)金沢職人大学校</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f t="shared" si="0"/>
        <v>16</v>
      </c>
      <c r="AN41" s="424"/>
      <c r="AO41" s="423" t="str">
        <f>IF('各会計、関係団体の財政状況及び健全化判断比率'!B40="","",'各会計、関係団体の財政状況及び健全化判断比率'!B40)</f>
        <v>金沢市病院事業特別会計</v>
      </c>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f t="shared" si="3"/>
        <v>30</v>
      </c>
      <c r="CP41" s="424"/>
      <c r="CQ41" s="423" t="str">
        <f>IF('各会計、関係団体の財政状況及び健全化判断比率'!BS14="","",'各会計、関係団体の財政状況及び健全化判断比率'!BS14)</f>
        <v xml:space="preserve"> 公立大学法人金沢美術工芸大学</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f t="shared" si="3"/>
        <v>31</v>
      </c>
      <c r="CP42" s="424"/>
      <c r="CQ42" s="423" t="str">
        <f>IF('各会計、関係団体の財政状況及び健全化判断比率'!BS15="","",'各会計、関係団体の財政状況及び健全化判断比率'!BS15)</f>
        <v xml:space="preserve"> (一財)石川県文化・産業振興基金</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f t="shared" si="3"/>
        <v>32</v>
      </c>
      <c r="CP43" s="424"/>
      <c r="CQ43" s="423" t="str">
        <f>IF('各会計、関係団体の財政状況及び健全化判断比率'!BS16="","",'各会計、関係団体の財政状況及び健全化判断比率'!BS16)</f>
        <v xml:space="preserve"> (公財)金沢コンベンションビューロー</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EyHSeT3x0X6hsy8kEZTyvLt2Of6dQhKS3Zl/ZBgHQiDV2Thqs+A3jZxd3Kg1QGtgnyO8jNzM4bPMwHitFVL5Mw==" saltValue="zb/9GnMQ2sRiWVHkKzOdb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580</v>
      </c>
      <c r="G33" s="29" t="s">
        <v>581</v>
      </c>
      <c r="H33" s="29" t="s">
        <v>582</v>
      </c>
      <c r="I33" s="29" t="s">
        <v>583</v>
      </c>
      <c r="J33" s="30" t="s">
        <v>584</v>
      </c>
      <c r="K33" s="22"/>
      <c r="L33" s="22"/>
      <c r="M33" s="22"/>
      <c r="N33" s="22"/>
      <c r="O33" s="22"/>
      <c r="P33" s="22"/>
    </row>
    <row r="34" spans="1:16" ht="39" customHeight="1" x14ac:dyDescent="0.15">
      <c r="A34" s="22"/>
      <c r="B34" s="31"/>
      <c r="C34" s="1244" t="s">
        <v>585</v>
      </c>
      <c r="D34" s="1244"/>
      <c r="E34" s="1245"/>
      <c r="F34" s="32">
        <v>6.09</v>
      </c>
      <c r="G34" s="33">
        <v>5.99</v>
      </c>
      <c r="H34" s="33">
        <v>6.45</v>
      </c>
      <c r="I34" s="33">
        <v>7.14</v>
      </c>
      <c r="J34" s="34">
        <v>7.13</v>
      </c>
      <c r="K34" s="22"/>
      <c r="L34" s="22"/>
      <c r="M34" s="22"/>
      <c r="N34" s="22"/>
      <c r="O34" s="22"/>
      <c r="P34" s="22"/>
    </row>
    <row r="35" spans="1:16" ht="39" customHeight="1" x14ac:dyDescent="0.15">
      <c r="A35" s="22"/>
      <c r="B35" s="35"/>
      <c r="C35" s="1238" t="s">
        <v>586</v>
      </c>
      <c r="D35" s="1239"/>
      <c r="E35" s="1240"/>
      <c r="F35" s="36" t="s">
        <v>539</v>
      </c>
      <c r="G35" s="37" t="s">
        <v>539</v>
      </c>
      <c r="H35" s="37" t="s">
        <v>539</v>
      </c>
      <c r="I35" s="37" t="s">
        <v>539</v>
      </c>
      <c r="J35" s="38">
        <v>3.37</v>
      </c>
      <c r="K35" s="22"/>
      <c r="L35" s="22"/>
      <c r="M35" s="22"/>
      <c r="N35" s="22"/>
      <c r="O35" s="22"/>
      <c r="P35" s="22"/>
    </row>
    <row r="36" spans="1:16" ht="39" customHeight="1" x14ac:dyDescent="0.15">
      <c r="A36" s="22"/>
      <c r="B36" s="35"/>
      <c r="C36" s="1238" t="s">
        <v>587</v>
      </c>
      <c r="D36" s="1239"/>
      <c r="E36" s="1240"/>
      <c r="F36" s="36">
        <v>2.4500000000000002</v>
      </c>
      <c r="G36" s="37">
        <v>2.7</v>
      </c>
      <c r="H36" s="37">
        <v>3.03</v>
      </c>
      <c r="I36" s="37">
        <v>3.32</v>
      </c>
      <c r="J36" s="38">
        <v>3.35</v>
      </c>
      <c r="K36" s="22"/>
      <c r="L36" s="22"/>
      <c r="M36" s="22"/>
      <c r="N36" s="22"/>
      <c r="O36" s="22"/>
      <c r="P36" s="22"/>
    </row>
    <row r="37" spans="1:16" ht="39" customHeight="1" x14ac:dyDescent="0.15">
      <c r="A37" s="22"/>
      <c r="B37" s="35"/>
      <c r="C37" s="1238" t="s">
        <v>588</v>
      </c>
      <c r="D37" s="1239"/>
      <c r="E37" s="1240"/>
      <c r="F37" s="36">
        <v>3.22</v>
      </c>
      <c r="G37" s="37">
        <v>3.62</v>
      </c>
      <c r="H37" s="37">
        <v>3.68</v>
      </c>
      <c r="I37" s="37">
        <v>3.36</v>
      </c>
      <c r="J37" s="38">
        <v>3.31</v>
      </c>
      <c r="K37" s="22"/>
      <c r="L37" s="22"/>
      <c r="M37" s="22"/>
      <c r="N37" s="22"/>
      <c r="O37" s="22"/>
      <c r="P37" s="22"/>
    </row>
    <row r="38" spans="1:16" ht="39" customHeight="1" x14ac:dyDescent="0.15">
      <c r="A38" s="22"/>
      <c r="B38" s="35"/>
      <c r="C38" s="1238" t="s">
        <v>589</v>
      </c>
      <c r="D38" s="1239"/>
      <c r="E38" s="1240"/>
      <c r="F38" s="36">
        <v>1.05</v>
      </c>
      <c r="G38" s="37">
        <v>1.17</v>
      </c>
      <c r="H38" s="37">
        <v>1.48</v>
      </c>
      <c r="I38" s="37">
        <v>1.7</v>
      </c>
      <c r="J38" s="38">
        <v>2.2799999999999998</v>
      </c>
      <c r="K38" s="22"/>
      <c r="L38" s="22"/>
      <c r="M38" s="22"/>
      <c r="N38" s="22"/>
      <c r="O38" s="22"/>
      <c r="P38" s="22"/>
    </row>
    <row r="39" spans="1:16" ht="39" customHeight="1" x14ac:dyDescent="0.15">
      <c r="A39" s="22"/>
      <c r="B39" s="35"/>
      <c r="C39" s="1238" t="s">
        <v>590</v>
      </c>
      <c r="D39" s="1239"/>
      <c r="E39" s="1240"/>
      <c r="F39" s="36">
        <v>1.47</v>
      </c>
      <c r="G39" s="37">
        <v>1.62</v>
      </c>
      <c r="H39" s="37">
        <v>1.73</v>
      </c>
      <c r="I39" s="37">
        <v>1.79</v>
      </c>
      <c r="J39" s="38">
        <v>1.82</v>
      </c>
      <c r="K39" s="22"/>
      <c r="L39" s="22"/>
      <c r="M39" s="22"/>
      <c r="N39" s="22"/>
      <c r="O39" s="22"/>
      <c r="P39" s="22"/>
    </row>
    <row r="40" spans="1:16" ht="39" customHeight="1" x14ac:dyDescent="0.15">
      <c r="A40" s="22"/>
      <c r="B40" s="35"/>
      <c r="C40" s="1238" t="s">
        <v>591</v>
      </c>
      <c r="D40" s="1239"/>
      <c r="E40" s="1240"/>
      <c r="F40" s="36">
        <v>2.02</v>
      </c>
      <c r="G40" s="37">
        <v>2</v>
      </c>
      <c r="H40" s="37">
        <v>1.6</v>
      </c>
      <c r="I40" s="37">
        <v>1.93</v>
      </c>
      <c r="J40" s="38">
        <v>1.62</v>
      </c>
      <c r="K40" s="22"/>
      <c r="L40" s="22"/>
      <c r="M40" s="22"/>
      <c r="N40" s="22"/>
      <c r="O40" s="22"/>
      <c r="P40" s="22"/>
    </row>
    <row r="41" spans="1:16" ht="39" customHeight="1" x14ac:dyDescent="0.15">
      <c r="A41" s="22"/>
      <c r="B41" s="35"/>
      <c r="C41" s="1238" t="s">
        <v>592</v>
      </c>
      <c r="D41" s="1239"/>
      <c r="E41" s="1240"/>
      <c r="F41" s="36">
        <v>0.45</v>
      </c>
      <c r="G41" s="37">
        <v>0.65</v>
      </c>
      <c r="H41" s="37">
        <v>0.74</v>
      </c>
      <c r="I41" s="37">
        <v>1.42</v>
      </c>
      <c r="J41" s="38">
        <v>1.19</v>
      </c>
      <c r="K41" s="22"/>
      <c r="L41" s="22"/>
      <c r="M41" s="22"/>
      <c r="N41" s="22"/>
      <c r="O41" s="22"/>
      <c r="P41" s="22"/>
    </row>
    <row r="42" spans="1:16" ht="39" customHeight="1" x14ac:dyDescent="0.15">
      <c r="A42" s="22"/>
      <c r="B42" s="39"/>
      <c r="C42" s="1238" t="s">
        <v>593</v>
      </c>
      <c r="D42" s="1239"/>
      <c r="E42" s="1240"/>
      <c r="F42" s="36" t="s">
        <v>539</v>
      </c>
      <c r="G42" s="37" t="s">
        <v>539</v>
      </c>
      <c r="H42" s="37" t="s">
        <v>539</v>
      </c>
      <c r="I42" s="37" t="s">
        <v>539</v>
      </c>
      <c r="J42" s="38" t="s">
        <v>539</v>
      </c>
      <c r="K42" s="22"/>
      <c r="L42" s="22"/>
      <c r="M42" s="22"/>
      <c r="N42" s="22"/>
      <c r="O42" s="22"/>
      <c r="P42" s="22"/>
    </row>
    <row r="43" spans="1:16" ht="39" customHeight="1" thickBot="1" x14ac:dyDescent="0.2">
      <c r="A43" s="22"/>
      <c r="B43" s="40"/>
      <c r="C43" s="1241" t="s">
        <v>594</v>
      </c>
      <c r="D43" s="1242"/>
      <c r="E43" s="1243"/>
      <c r="F43" s="41">
        <v>7.22</v>
      </c>
      <c r="G43" s="42">
        <v>5.44</v>
      </c>
      <c r="H43" s="42">
        <v>5.55</v>
      </c>
      <c r="I43" s="42">
        <v>5.93</v>
      </c>
      <c r="J43" s="43">
        <v>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W2f2xEyW56csFZe3w8twj5MhzyReJSCvk4hbCkjflpuO0Q5KmUthBBk6+QXWrDY08ekl4BbZoHXAs0Yzdy92Q==" saltValue="5ZOrbCu/HYRDorWr9FGE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580</v>
      </c>
      <c r="L44" s="56" t="s">
        <v>581</v>
      </c>
      <c r="M44" s="56" t="s">
        <v>582</v>
      </c>
      <c r="N44" s="56" t="s">
        <v>583</v>
      </c>
      <c r="O44" s="57" t="s">
        <v>584</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25460</v>
      </c>
      <c r="L45" s="60">
        <v>25465</v>
      </c>
      <c r="M45" s="60">
        <v>25999</v>
      </c>
      <c r="N45" s="60">
        <v>24656</v>
      </c>
      <c r="O45" s="61">
        <v>21291</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539</v>
      </c>
      <c r="L46" s="64" t="s">
        <v>539</v>
      </c>
      <c r="M46" s="64" t="s">
        <v>539</v>
      </c>
      <c r="N46" s="64" t="s">
        <v>539</v>
      </c>
      <c r="O46" s="65" t="s">
        <v>539</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539</v>
      </c>
      <c r="L47" s="64" t="s">
        <v>539</v>
      </c>
      <c r="M47" s="64" t="s">
        <v>539</v>
      </c>
      <c r="N47" s="64" t="s">
        <v>539</v>
      </c>
      <c r="O47" s="65" t="s">
        <v>539</v>
      </c>
      <c r="P47" s="48"/>
      <c r="Q47" s="48"/>
      <c r="R47" s="48"/>
      <c r="S47" s="48"/>
      <c r="T47" s="48"/>
      <c r="U47" s="48"/>
    </row>
    <row r="48" spans="1:21" ht="30.75" customHeight="1" x14ac:dyDescent="0.15">
      <c r="A48" s="48"/>
      <c r="B48" s="1266"/>
      <c r="C48" s="1267"/>
      <c r="D48" s="62"/>
      <c r="E48" s="1248" t="s">
        <v>15</v>
      </c>
      <c r="F48" s="1248"/>
      <c r="G48" s="1248"/>
      <c r="H48" s="1248"/>
      <c r="I48" s="1248"/>
      <c r="J48" s="1249"/>
      <c r="K48" s="63">
        <v>6379</v>
      </c>
      <c r="L48" s="64">
        <v>6344</v>
      </c>
      <c r="M48" s="64">
        <v>6232</v>
      </c>
      <c r="N48" s="64">
        <v>5841</v>
      </c>
      <c r="O48" s="65">
        <v>5746</v>
      </c>
      <c r="P48" s="48"/>
      <c r="Q48" s="48"/>
      <c r="R48" s="48"/>
      <c r="S48" s="48"/>
      <c r="T48" s="48"/>
      <c r="U48" s="48"/>
    </row>
    <row r="49" spans="1:21" ht="30.75" customHeight="1" x14ac:dyDescent="0.15">
      <c r="A49" s="48"/>
      <c r="B49" s="1266"/>
      <c r="C49" s="1267"/>
      <c r="D49" s="62"/>
      <c r="E49" s="1248" t="s">
        <v>16</v>
      </c>
      <c r="F49" s="1248"/>
      <c r="G49" s="1248"/>
      <c r="H49" s="1248"/>
      <c r="I49" s="1248"/>
      <c r="J49" s="1249"/>
      <c r="K49" s="63" t="s">
        <v>539</v>
      </c>
      <c r="L49" s="64" t="s">
        <v>539</v>
      </c>
      <c r="M49" s="64" t="s">
        <v>539</v>
      </c>
      <c r="N49" s="64" t="s">
        <v>539</v>
      </c>
      <c r="O49" s="65" t="s">
        <v>539</v>
      </c>
      <c r="P49" s="48"/>
      <c r="Q49" s="48"/>
      <c r="R49" s="48"/>
      <c r="S49" s="48"/>
      <c r="T49" s="48"/>
      <c r="U49" s="48"/>
    </row>
    <row r="50" spans="1:21" ht="30.75" customHeight="1" x14ac:dyDescent="0.15">
      <c r="A50" s="48"/>
      <c r="B50" s="1266"/>
      <c r="C50" s="1267"/>
      <c r="D50" s="62"/>
      <c r="E50" s="1248" t="s">
        <v>17</v>
      </c>
      <c r="F50" s="1248"/>
      <c r="G50" s="1248"/>
      <c r="H50" s="1248"/>
      <c r="I50" s="1248"/>
      <c r="J50" s="1249"/>
      <c r="K50" s="63">
        <v>24</v>
      </c>
      <c r="L50" s="64">
        <v>6</v>
      </c>
      <c r="M50" s="64" t="s">
        <v>539</v>
      </c>
      <c r="N50" s="64" t="s">
        <v>539</v>
      </c>
      <c r="O50" s="65">
        <v>108</v>
      </c>
      <c r="P50" s="48"/>
      <c r="Q50" s="48"/>
      <c r="R50" s="48"/>
      <c r="S50" s="48"/>
      <c r="T50" s="48"/>
      <c r="U50" s="48"/>
    </row>
    <row r="51" spans="1:21" ht="30.75" customHeight="1" x14ac:dyDescent="0.15">
      <c r="A51" s="48"/>
      <c r="B51" s="1268"/>
      <c r="C51" s="1269"/>
      <c r="D51" s="66"/>
      <c r="E51" s="1248" t="s">
        <v>18</v>
      </c>
      <c r="F51" s="1248"/>
      <c r="G51" s="1248"/>
      <c r="H51" s="1248"/>
      <c r="I51" s="1248"/>
      <c r="J51" s="1249"/>
      <c r="K51" s="63">
        <v>0</v>
      </c>
      <c r="L51" s="64">
        <v>0</v>
      </c>
      <c r="M51" s="64">
        <v>0</v>
      </c>
      <c r="N51" s="64">
        <v>0</v>
      </c>
      <c r="O51" s="65" t="s">
        <v>539</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26096</v>
      </c>
      <c r="L52" s="64">
        <v>24857</v>
      </c>
      <c r="M52" s="64">
        <v>25141</v>
      </c>
      <c r="N52" s="64">
        <v>23713</v>
      </c>
      <c r="O52" s="65">
        <v>22979</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5767</v>
      </c>
      <c r="L53" s="69">
        <v>6958</v>
      </c>
      <c r="M53" s="69">
        <v>7090</v>
      </c>
      <c r="N53" s="69">
        <v>6784</v>
      </c>
      <c r="O53" s="70">
        <v>4166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595</v>
      </c>
      <c r="L56" s="80" t="s">
        <v>596</v>
      </c>
      <c r="M56" s="80" t="s">
        <v>597</v>
      </c>
      <c r="N56" s="80" t="s">
        <v>598</v>
      </c>
      <c r="O56" s="81" t="s">
        <v>599</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539</v>
      </c>
      <c r="L57" s="83" t="s">
        <v>539</v>
      </c>
      <c r="M57" s="83" t="s">
        <v>539</v>
      </c>
      <c r="N57" s="83" t="s">
        <v>539</v>
      </c>
      <c r="O57" s="84" t="s">
        <v>629</v>
      </c>
    </row>
    <row r="58" spans="1:21" ht="31.5" customHeight="1" thickBot="1" x14ac:dyDescent="0.2">
      <c r="B58" s="1256"/>
      <c r="C58" s="1257"/>
      <c r="D58" s="1261" t="s">
        <v>27</v>
      </c>
      <c r="E58" s="1262"/>
      <c r="F58" s="1262"/>
      <c r="G58" s="1262"/>
      <c r="H58" s="1262"/>
      <c r="I58" s="1262"/>
      <c r="J58" s="1263"/>
      <c r="K58" s="85" t="s">
        <v>539</v>
      </c>
      <c r="L58" s="86" t="s">
        <v>539</v>
      </c>
      <c r="M58" s="86" t="s">
        <v>539</v>
      </c>
      <c r="N58" s="86" t="s">
        <v>539</v>
      </c>
      <c r="O58" s="87" t="s">
        <v>630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P/64YObuewBI+zAvn5ekGahUlGJaLwPM5T9r4+i6H/2QgqcbWxB5YPlItyTwiDLwFP73Bdm/icB5tt8ppwn7g==" saltValue="fBtDcinPPEYAPKSAVSA3u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5703125" style="92" customWidth="1"/>
    <col min="2" max="3" width="12.5703125" style="92" customWidth="1"/>
    <col min="4" max="4" width="11.5703125" style="92" customWidth="1"/>
    <col min="5" max="8" width="10.42578125" style="92" customWidth="1"/>
    <col min="9" max="13" width="16.42578125" style="92" customWidth="1"/>
    <col min="14" max="19" width="12.57031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580</v>
      </c>
      <c r="J40" s="99" t="s">
        <v>581</v>
      </c>
      <c r="K40" s="99" t="s">
        <v>582</v>
      </c>
      <c r="L40" s="99" t="s">
        <v>583</v>
      </c>
      <c r="M40" s="100" t="s">
        <v>584</v>
      </c>
    </row>
    <row r="41" spans="2:13" ht="27.75" customHeight="1" x14ac:dyDescent="0.15">
      <c r="B41" s="1284" t="s">
        <v>30</v>
      </c>
      <c r="C41" s="1285"/>
      <c r="D41" s="101"/>
      <c r="E41" s="1286" t="s">
        <v>31</v>
      </c>
      <c r="F41" s="1286"/>
      <c r="G41" s="1286"/>
      <c r="H41" s="1287"/>
      <c r="I41" s="102">
        <v>236614</v>
      </c>
      <c r="J41" s="103">
        <v>227452</v>
      </c>
      <c r="K41" s="103">
        <v>221882</v>
      </c>
      <c r="L41" s="103">
        <v>215791</v>
      </c>
      <c r="M41" s="104">
        <v>216911</v>
      </c>
    </row>
    <row r="42" spans="2:13" ht="27.75" customHeight="1" x14ac:dyDescent="0.15">
      <c r="B42" s="1274"/>
      <c r="C42" s="1275"/>
      <c r="D42" s="105"/>
      <c r="E42" s="1278" t="s">
        <v>32</v>
      </c>
      <c r="F42" s="1278"/>
      <c r="G42" s="1278"/>
      <c r="H42" s="1279"/>
      <c r="I42" s="106">
        <v>1103</v>
      </c>
      <c r="J42" s="107">
        <v>980</v>
      </c>
      <c r="K42" s="107">
        <v>880</v>
      </c>
      <c r="L42" s="107">
        <v>1916</v>
      </c>
      <c r="M42" s="108">
        <v>1762</v>
      </c>
    </row>
    <row r="43" spans="2:13" ht="27.75" customHeight="1" x14ac:dyDescent="0.15">
      <c r="B43" s="1274"/>
      <c r="C43" s="1275"/>
      <c r="D43" s="105"/>
      <c r="E43" s="1278" t="s">
        <v>33</v>
      </c>
      <c r="F43" s="1278"/>
      <c r="G43" s="1278"/>
      <c r="H43" s="1279"/>
      <c r="I43" s="106">
        <v>86103</v>
      </c>
      <c r="J43" s="107">
        <v>82606</v>
      </c>
      <c r="K43" s="107">
        <v>78865</v>
      </c>
      <c r="L43" s="107">
        <v>75980</v>
      </c>
      <c r="M43" s="108">
        <v>72236</v>
      </c>
    </row>
    <row r="44" spans="2:13" ht="27.75" customHeight="1" x14ac:dyDescent="0.15">
      <c r="B44" s="1274"/>
      <c r="C44" s="1275"/>
      <c r="D44" s="105"/>
      <c r="E44" s="1278" t="s">
        <v>34</v>
      </c>
      <c r="F44" s="1278"/>
      <c r="G44" s="1278"/>
      <c r="H44" s="1279"/>
      <c r="I44" s="106" t="s">
        <v>539</v>
      </c>
      <c r="J44" s="107" t="s">
        <v>539</v>
      </c>
      <c r="K44" s="107" t="s">
        <v>539</v>
      </c>
      <c r="L44" s="107" t="s">
        <v>539</v>
      </c>
      <c r="M44" s="108" t="s">
        <v>539</v>
      </c>
    </row>
    <row r="45" spans="2:13" ht="27.75" customHeight="1" x14ac:dyDescent="0.15">
      <c r="B45" s="1274"/>
      <c r="C45" s="1275"/>
      <c r="D45" s="105"/>
      <c r="E45" s="1278" t="s">
        <v>35</v>
      </c>
      <c r="F45" s="1278"/>
      <c r="G45" s="1278"/>
      <c r="H45" s="1279"/>
      <c r="I45" s="106">
        <v>18480</v>
      </c>
      <c r="J45" s="107">
        <v>17054</v>
      </c>
      <c r="K45" s="107">
        <v>16791</v>
      </c>
      <c r="L45" s="107">
        <v>16201</v>
      </c>
      <c r="M45" s="108">
        <v>16017</v>
      </c>
    </row>
    <row r="46" spans="2:13" ht="27.75" customHeight="1" x14ac:dyDescent="0.15">
      <c r="B46" s="1274"/>
      <c r="C46" s="1275"/>
      <c r="D46" s="109"/>
      <c r="E46" s="1278" t="s">
        <v>36</v>
      </c>
      <c r="F46" s="1278"/>
      <c r="G46" s="1278"/>
      <c r="H46" s="1279"/>
      <c r="I46" s="106" t="s">
        <v>539</v>
      </c>
      <c r="J46" s="107" t="s">
        <v>539</v>
      </c>
      <c r="K46" s="107" t="s">
        <v>539</v>
      </c>
      <c r="L46" s="107" t="s">
        <v>539</v>
      </c>
      <c r="M46" s="108" t="s">
        <v>539</v>
      </c>
    </row>
    <row r="47" spans="2:13" ht="27.75" customHeight="1" x14ac:dyDescent="0.15">
      <c r="B47" s="1274"/>
      <c r="C47" s="1275"/>
      <c r="D47" s="110"/>
      <c r="E47" s="1288" t="s">
        <v>37</v>
      </c>
      <c r="F47" s="1289"/>
      <c r="G47" s="1289"/>
      <c r="H47" s="1290"/>
      <c r="I47" s="106" t="s">
        <v>539</v>
      </c>
      <c r="J47" s="107" t="s">
        <v>539</v>
      </c>
      <c r="K47" s="107" t="s">
        <v>539</v>
      </c>
      <c r="L47" s="107" t="s">
        <v>539</v>
      </c>
      <c r="M47" s="108" t="s">
        <v>539</v>
      </c>
    </row>
    <row r="48" spans="2:13" ht="27.75" customHeight="1" x14ac:dyDescent="0.15">
      <c r="B48" s="1274"/>
      <c r="C48" s="1275"/>
      <c r="D48" s="105"/>
      <c r="E48" s="1278" t="s">
        <v>38</v>
      </c>
      <c r="F48" s="1278"/>
      <c r="G48" s="1278"/>
      <c r="H48" s="1279"/>
      <c r="I48" s="106" t="s">
        <v>539</v>
      </c>
      <c r="J48" s="107" t="s">
        <v>539</v>
      </c>
      <c r="K48" s="107" t="s">
        <v>539</v>
      </c>
      <c r="L48" s="107" t="s">
        <v>539</v>
      </c>
      <c r="M48" s="108" t="s">
        <v>539</v>
      </c>
    </row>
    <row r="49" spans="2:13" ht="27.75" customHeight="1" x14ac:dyDescent="0.15">
      <c r="B49" s="1276"/>
      <c r="C49" s="1277"/>
      <c r="D49" s="105"/>
      <c r="E49" s="1278" t="s">
        <v>39</v>
      </c>
      <c r="F49" s="1278"/>
      <c r="G49" s="1278"/>
      <c r="H49" s="1279"/>
      <c r="I49" s="106" t="s">
        <v>539</v>
      </c>
      <c r="J49" s="107" t="s">
        <v>539</v>
      </c>
      <c r="K49" s="107" t="s">
        <v>539</v>
      </c>
      <c r="L49" s="107" t="s">
        <v>539</v>
      </c>
      <c r="M49" s="108" t="s">
        <v>539</v>
      </c>
    </row>
    <row r="50" spans="2:13" ht="27.75" customHeight="1" x14ac:dyDescent="0.15">
      <c r="B50" s="1272" t="s">
        <v>40</v>
      </c>
      <c r="C50" s="1273"/>
      <c r="D50" s="111"/>
      <c r="E50" s="1278" t="s">
        <v>41</v>
      </c>
      <c r="F50" s="1278"/>
      <c r="G50" s="1278"/>
      <c r="H50" s="1279"/>
      <c r="I50" s="106">
        <v>12141</v>
      </c>
      <c r="J50" s="107">
        <v>12909</v>
      </c>
      <c r="K50" s="107">
        <v>12300</v>
      </c>
      <c r="L50" s="107">
        <v>14762</v>
      </c>
      <c r="M50" s="108">
        <v>16649</v>
      </c>
    </row>
    <row r="51" spans="2:13" ht="27.75" customHeight="1" x14ac:dyDescent="0.15">
      <c r="B51" s="1274"/>
      <c r="C51" s="1275"/>
      <c r="D51" s="105"/>
      <c r="E51" s="1278" t="s">
        <v>42</v>
      </c>
      <c r="F51" s="1278"/>
      <c r="G51" s="1278"/>
      <c r="H51" s="1279"/>
      <c r="I51" s="106">
        <v>55048</v>
      </c>
      <c r="J51" s="107">
        <v>52818</v>
      </c>
      <c r="K51" s="107">
        <v>51383</v>
      </c>
      <c r="L51" s="107">
        <v>49923</v>
      </c>
      <c r="M51" s="108">
        <v>50398</v>
      </c>
    </row>
    <row r="52" spans="2:13" ht="27.75" customHeight="1" x14ac:dyDescent="0.15">
      <c r="B52" s="1276"/>
      <c r="C52" s="1277"/>
      <c r="D52" s="105"/>
      <c r="E52" s="1278" t="s">
        <v>43</v>
      </c>
      <c r="F52" s="1278"/>
      <c r="G52" s="1278"/>
      <c r="H52" s="1279"/>
      <c r="I52" s="106">
        <v>206729</v>
      </c>
      <c r="J52" s="107">
        <v>202108</v>
      </c>
      <c r="K52" s="107">
        <v>197669</v>
      </c>
      <c r="L52" s="107">
        <v>193067</v>
      </c>
      <c r="M52" s="108">
        <v>190437</v>
      </c>
    </row>
    <row r="53" spans="2:13" ht="27.75" customHeight="1" thickBot="1" x14ac:dyDescent="0.2">
      <c r="B53" s="1280" t="s">
        <v>44</v>
      </c>
      <c r="C53" s="1281"/>
      <c r="D53" s="112"/>
      <c r="E53" s="1282" t="s">
        <v>45</v>
      </c>
      <c r="F53" s="1282"/>
      <c r="G53" s="1282"/>
      <c r="H53" s="1283"/>
      <c r="I53" s="113">
        <v>68381</v>
      </c>
      <c r="J53" s="114">
        <v>60257</v>
      </c>
      <c r="K53" s="114">
        <v>57067</v>
      </c>
      <c r="L53" s="114">
        <v>52137</v>
      </c>
      <c r="M53" s="115">
        <v>49443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rubzqhUAHWOGvPIxj6Xzyfk9fRJuYFgQAa9oFmq1sb5L8LaHEKxSoRh39mddzNOWlmE8j6y4GCBBRpD3ZqWmw==" saltValue="00GsQJ9veqX65t8e8mll0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582</v>
      </c>
      <c r="G54" s="124" t="s">
        <v>583</v>
      </c>
      <c r="H54" s="125" t="s">
        <v>584</v>
      </c>
    </row>
    <row r="55" spans="2:8" ht="52.5" customHeight="1" x14ac:dyDescent="0.15">
      <c r="B55" s="126"/>
      <c r="C55" s="1299" t="s">
        <v>48</v>
      </c>
      <c r="D55" s="1299"/>
      <c r="E55" s="1300"/>
      <c r="F55" s="127">
        <v>3005</v>
      </c>
      <c r="G55" s="127">
        <v>3006</v>
      </c>
      <c r="H55" s="128">
        <v>3006</v>
      </c>
    </row>
    <row r="56" spans="2:8" ht="52.5" customHeight="1" x14ac:dyDescent="0.15">
      <c r="B56" s="129"/>
      <c r="C56" s="1301" t="s">
        <v>49</v>
      </c>
      <c r="D56" s="1301"/>
      <c r="E56" s="1302"/>
      <c r="F56" s="130">
        <v>104</v>
      </c>
      <c r="G56" s="130">
        <v>104</v>
      </c>
      <c r="H56" s="131">
        <v>104</v>
      </c>
    </row>
    <row r="57" spans="2:8" ht="53.25" customHeight="1" x14ac:dyDescent="0.15">
      <c r="B57" s="129"/>
      <c r="C57" s="1303" t="s">
        <v>50</v>
      </c>
      <c r="D57" s="1303"/>
      <c r="E57" s="1304"/>
      <c r="F57" s="132">
        <v>10826</v>
      </c>
      <c r="G57" s="132">
        <v>12535</v>
      </c>
      <c r="H57" s="133">
        <v>13735</v>
      </c>
    </row>
    <row r="58" spans="2:8" ht="45.75" customHeight="1" x14ac:dyDescent="0.15">
      <c r="B58" s="134"/>
      <c r="C58" s="1291" t="s">
        <v>623</v>
      </c>
      <c r="D58" s="1292"/>
      <c r="E58" s="1293"/>
      <c r="F58" s="135" t="s">
        <v>539</v>
      </c>
      <c r="G58" s="135">
        <v>3400</v>
      </c>
      <c r="H58" s="136">
        <v>3301</v>
      </c>
    </row>
    <row r="59" spans="2:8" ht="45.75" customHeight="1" x14ac:dyDescent="0.15">
      <c r="B59" s="134"/>
      <c r="C59" s="1291" t="s">
        <v>624</v>
      </c>
      <c r="D59" s="1292"/>
      <c r="E59" s="1293"/>
      <c r="F59" s="135">
        <v>2202</v>
      </c>
      <c r="G59" s="135">
        <v>2214</v>
      </c>
      <c r="H59" s="136">
        <v>2217</v>
      </c>
    </row>
    <row r="60" spans="2:8" ht="45.75" customHeight="1" x14ac:dyDescent="0.15">
      <c r="B60" s="134"/>
      <c r="C60" s="1291" t="s">
        <v>625</v>
      </c>
      <c r="D60" s="1292"/>
      <c r="E60" s="1293"/>
      <c r="F60" s="135">
        <v>601</v>
      </c>
      <c r="G60" s="135">
        <v>901</v>
      </c>
      <c r="H60" s="136">
        <v>1501</v>
      </c>
    </row>
    <row r="61" spans="2:8" ht="45.75" customHeight="1" x14ac:dyDescent="0.15">
      <c r="B61" s="134"/>
      <c r="C61" s="1291" t="s">
        <v>626</v>
      </c>
      <c r="D61" s="1292"/>
      <c r="E61" s="1293"/>
      <c r="F61" s="135">
        <v>1102</v>
      </c>
      <c r="G61" s="135">
        <v>1153</v>
      </c>
      <c r="H61" s="136">
        <v>1206</v>
      </c>
    </row>
    <row r="62" spans="2:8" ht="45.75" customHeight="1" thickBot="1" x14ac:dyDescent="0.2">
      <c r="B62" s="137"/>
      <c r="C62" s="1294" t="s">
        <v>627</v>
      </c>
      <c r="D62" s="1295"/>
      <c r="E62" s="1296"/>
      <c r="F62" s="138">
        <v>1138</v>
      </c>
      <c r="G62" s="138">
        <v>1177</v>
      </c>
      <c r="H62" s="139">
        <v>1197</v>
      </c>
    </row>
    <row r="63" spans="2:8" ht="52.5" customHeight="1" thickBot="1" x14ac:dyDescent="0.2">
      <c r="B63" s="140"/>
      <c r="C63" s="1297" t="s">
        <v>51</v>
      </c>
      <c r="D63" s="1297"/>
      <c r="E63" s="1298"/>
      <c r="F63" s="141">
        <v>13935</v>
      </c>
      <c r="G63" s="141">
        <v>15644</v>
      </c>
      <c r="H63" s="142">
        <v>16845</v>
      </c>
    </row>
    <row r="64" spans="2:8" ht="15" customHeight="1" x14ac:dyDescent="0.15"/>
    <row r="65" ht="0" hidden="1" customHeight="1" x14ac:dyDescent="0.15"/>
    <row r="66" ht="0" hidden="1" customHeight="1" x14ac:dyDescent="0.15"/>
  </sheetData>
  <sheetProtection algorithmName="SHA-512" hashValue="og22UWO403NPiZz1+4myPpHbSobKzzQsOSRM9TsJuv/hExfWoC3tmw879YQQe8LOq+DY7g+4jeDpU0AfILXHdg==" saltValue="hz/Hl3s0gw+NfJmwWeC6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42578125" style="385" customWidth="1"/>
    <col min="2" max="107" width="2.42578125" style="385" customWidth="1"/>
    <col min="108" max="108" width="6.140625" style="387" customWidth="1"/>
    <col min="109" max="109" width="5.85546875" style="386" customWidth="1"/>
    <col min="110" max="110" width="19.140625" style="385" hidden="1"/>
    <col min="111" max="115" width="12.5703125" style="385" hidden="1"/>
    <col min="116" max="349" width="8.5703125" style="385" hidden="1"/>
    <col min="350" max="355" width="14.85546875" style="385" hidden="1"/>
    <col min="356" max="357" width="15.85546875" style="385" hidden="1"/>
    <col min="358" max="363" width="16.140625" style="385" hidden="1"/>
    <col min="364" max="364" width="6.140625" style="385" hidden="1"/>
    <col min="365" max="365" width="3" style="385" hidden="1"/>
    <col min="366" max="605" width="8.5703125" style="385" hidden="1"/>
    <col min="606" max="611" width="14.85546875" style="385" hidden="1"/>
    <col min="612" max="613" width="15.85546875" style="385" hidden="1"/>
    <col min="614" max="619" width="16.140625" style="385" hidden="1"/>
    <col min="620" max="620" width="6.140625" style="385" hidden="1"/>
    <col min="621" max="621" width="3" style="385" hidden="1"/>
    <col min="622" max="861" width="8.5703125" style="385" hidden="1"/>
    <col min="862" max="867" width="14.85546875" style="385" hidden="1"/>
    <col min="868" max="869" width="15.85546875" style="385" hidden="1"/>
    <col min="870" max="875" width="16.140625" style="385" hidden="1"/>
    <col min="876" max="876" width="6.140625" style="385" hidden="1"/>
    <col min="877" max="877" width="3" style="385" hidden="1"/>
    <col min="878" max="1117" width="8.5703125" style="385" hidden="1"/>
    <col min="1118" max="1123" width="14.85546875" style="385" hidden="1"/>
    <col min="1124" max="1125" width="15.85546875" style="385" hidden="1"/>
    <col min="1126" max="1131" width="16.140625" style="385" hidden="1"/>
    <col min="1132" max="1132" width="6.140625" style="385" hidden="1"/>
    <col min="1133" max="1133" width="3" style="385" hidden="1"/>
    <col min="1134" max="1373" width="8.5703125" style="385" hidden="1"/>
    <col min="1374" max="1379" width="14.85546875" style="385" hidden="1"/>
    <col min="1380" max="1381" width="15.85546875" style="385" hidden="1"/>
    <col min="1382" max="1387" width="16.140625" style="385" hidden="1"/>
    <col min="1388" max="1388" width="6.140625" style="385" hidden="1"/>
    <col min="1389" max="1389" width="3" style="385" hidden="1"/>
    <col min="1390" max="1629" width="8.5703125" style="385" hidden="1"/>
    <col min="1630" max="1635" width="14.85546875" style="385" hidden="1"/>
    <col min="1636" max="1637" width="15.85546875" style="385" hidden="1"/>
    <col min="1638" max="1643" width="16.140625" style="385" hidden="1"/>
    <col min="1644" max="1644" width="6.140625" style="385" hidden="1"/>
    <col min="1645" max="1645" width="3" style="385" hidden="1"/>
    <col min="1646" max="1885" width="8.5703125" style="385" hidden="1"/>
    <col min="1886" max="1891" width="14.85546875" style="385" hidden="1"/>
    <col min="1892" max="1893" width="15.85546875" style="385" hidden="1"/>
    <col min="1894" max="1899" width="16.140625" style="385" hidden="1"/>
    <col min="1900" max="1900" width="6.140625" style="385" hidden="1"/>
    <col min="1901" max="1901" width="3" style="385" hidden="1"/>
    <col min="1902" max="2141" width="8.5703125" style="385" hidden="1"/>
    <col min="2142" max="2147" width="14.85546875" style="385" hidden="1"/>
    <col min="2148" max="2149" width="15.85546875" style="385" hidden="1"/>
    <col min="2150" max="2155" width="16.140625" style="385" hidden="1"/>
    <col min="2156" max="2156" width="6.140625" style="385" hidden="1"/>
    <col min="2157" max="2157" width="3" style="385" hidden="1"/>
    <col min="2158" max="2397" width="8.5703125" style="385" hidden="1"/>
    <col min="2398" max="2403" width="14.85546875" style="385" hidden="1"/>
    <col min="2404" max="2405" width="15.85546875" style="385" hidden="1"/>
    <col min="2406" max="2411" width="16.140625" style="385" hidden="1"/>
    <col min="2412" max="2412" width="6.140625" style="385" hidden="1"/>
    <col min="2413" max="2413" width="3" style="385" hidden="1"/>
    <col min="2414" max="2653" width="8.5703125" style="385" hidden="1"/>
    <col min="2654" max="2659" width="14.85546875" style="385" hidden="1"/>
    <col min="2660" max="2661" width="15.85546875" style="385" hidden="1"/>
    <col min="2662" max="2667" width="16.140625" style="385" hidden="1"/>
    <col min="2668" max="2668" width="6.140625" style="385" hidden="1"/>
    <col min="2669" max="2669" width="3" style="385" hidden="1"/>
    <col min="2670" max="2909" width="8.5703125" style="385" hidden="1"/>
    <col min="2910" max="2915" width="14.85546875" style="385" hidden="1"/>
    <col min="2916" max="2917" width="15.85546875" style="385" hidden="1"/>
    <col min="2918" max="2923" width="16.140625" style="385" hidden="1"/>
    <col min="2924" max="2924" width="6.140625" style="385" hidden="1"/>
    <col min="2925" max="2925" width="3" style="385" hidden="1"/>
    <col min="2926" max="3165" width="8.5703125" style="385" hidden="1"/>
    <col min="3166" max="3171" width="14.85546875" style="385" hidden="1"/>
    <col min="3172" max="3173" width="15.85546875" style="385" hidden="1"/>
    <col min="3174" max="3179" width="16.140625" style="385" hidden="1"/>
    <col min="3180" max="3180" width="6.140625" style="385" hidden="1"/>
    <col min="3181" max="3181" width="3" style="385" hidden="1"/>
    <col min="3182" max="3421" width="8.5703125" style="385" hidden="1"/>
    <col min="3422" max="3427" width="14.85546875" style="385" hidden="1"/>
    <col min="3428" max="3429" width="15.85546875" style="385" hidden="1"/>
    <col min="3430" max="3435" width="16.140625" style="385" hidden="1"/>
    <col min="3436" max="3436" width="6.140625" style="385" hidden="1"/>
    <col min="3437" max="3437" width="3" style="385" hidden="1"/>
    <col min="3438" max="3677" width="8.5703125" style="385" hidden="1"/>
    <col min="3678" max="3683" width="14.85546875" style="385" hidden="1"/>
    <col min="3684" max="3685" width="15.85546875" style="385" hidden="1"/>
    <col min="3686" max="3691" width="16.140625" style="385" hidden="1"/>
    <col min="3692" max="3692" width="6.140625" style="385" hidden="1"/>
    <col min="3693" max="3693" width="3" style="385" hidden="1"/>
    <col min="3694" max="3933" width="8.5703125" style="385" hidden="1"/>
    <col min="3934" max="3939" width="14.85546875" style="385" hidden="1"/>
    <col min="3940" max="3941" width="15.85546875" style="385" hidden="1"/>
    <col min="3942" max="3947" width="16.140625" style="385" hidden="1"/>
    <col min="3948" max="3948" width="6.140625" style="385" hidden="1"/>
    <col min="3949" max="3949" width="3" style="385" hidden="1"/>
    <col min="3950" max="4189" width="8.5703125" style="385" hidden="1"/>
    <col min="4190" max="4195" width="14.85546875" style="385" hidden="1"/>
    <col min="4196" max="4197" width="15.85546875" style="385" hidden="1"/>
    <col min="4198" max="4203" width="16.140625" style="385" hidden="1"/>
    <col min="4204" max="4204" width="6.140625" style="385" hidden="1"/>
    <col min="4205" max="4205" width="3" style="385" hidden="1"/>
    <col min="4206" max="4445" width="8.5703125" style="385" hidden="1"/>
    <col min="4446" max="4451" width="14.85546875" style="385" hidden="1"/>
    <col min="4452" max="4453" width="15.85546875" style="385" hidden="1"/>
    <col min="4454" max="4459" width="16.140625" style="385" hidden="1"/>
    <col min="4460" max="4460" width="6.140625" style="385" hidden="1"/>
    <col min="4461" max="4461" width="3" style="385" hidden="1"/>
    <col min="4462" max="4701" width="8.5703125" style="385" hidden="1"/>
    <col min="4702" max="4707" width="14.85546875" style="385" hidden="1"/>
    <col min="4708" max="4709" width="15.85546875" style="385" hidden="1"/>
    <col min="4710" max="4715" width="16.140625" style="385" hidden="1"/>
    <col min="4716" max="4716" width="6.140625" style="385" hidden="1"/>
    <col min="4717" max="4717" width="3" style="385" hidden="1"/>
    <col min="4718" max="4957" width="8.5703125" style="385" hidden="1"/>
    <col min="4958" max="4963" width="14.85546875" style="385" hidden="1"/>
    <col min="4964" max="4965" width="15.85546875" style="385" hidden="1"/>
    <col min="4966" max="4971" width="16.140625" style="385" hidden="1"/>
    <col min="4972" max="4972" width="6.140625" style="385" hidden="1"/>
    <col min="4973" max="4973" width="3" style="385" hidden="1"/>
    <col min="4974" max="5213" width="8.5703125" style="385" hidden="1"/>
    <col min="5214" max="5219" width="14.85546875" style="385" hidden="1"/>
    <col min="5220" max="5221" width="15.85546875" style="385" hidden="1"/>
    <col min="5222" max="5227" width="16.140625" style="385" hidden="1"/>
    <col min="5228" max="5228" width="6.140625" style="385" hidden="1"/>
    <col min="5229" max="5229" width="3" style="385" hidden="1"/>
    <col min="5230" max="5469" width="8.5703125" style="385" hidden="1"/>
    <col min="5470" max="5475" width="14.85546875" style="385" hidden="1"/>
    <col min="5476" max="5477" width="15.85546875" style="385" hidden="1"/>
    <col min="5478" max="5483" width="16.140625" style="385" hidden="1"/>
    <col min="5484" max="5484" width="6.140625" style="385" hidden="1"/>
    <col min="5485" max="5485" width="3" style="385" hidden="1"/>
    <col min="5486" max="5725" width="8.5703125" style="385" hidden="1"/>
    <col min="5726" max="5731" width="14.85546875" style="385" hidden="1"/>
    <col min="5732" max="5733" width="15.85546875" style="385" hidden="1"/>
    <col min="5734" max="5739" width="16.140625" style="385" hidden="1"/>
    <col min="5740" max="5740" width="6.140625" style="385" hidden="1"/>
    <col min="5741" max="5741" width="3" style="385" hidden="1"/>
    <col min="5742" max="5981" width="8.5703125" style="385" hidden="1"/>
    <col min="5982" max="5987" width="14.85546875" style="385" hidden="1"/>
    <col min="5988" max="5989" width="15.85546875" style="385" hidden="1"/>
    <col min="5990" max="5995" width="16.140625" style="385" hidden="1"/>
    <col min="5996" max="5996" width="6.140625" style="385" hidden="1"/>
    <col min="5997" max="5997" width="3" style="385" hidden="1"/>
    <col min="5998" max="6237" width="8.5703125" style="385" hidden="1"/>
    <col min="6238" max="6243" width="14.85546875" style="385" hidden="1"/>
    <col min="6244" max="6245" width="15.85546875" style="385" hidden="1"/>
    <col min="6246" max="6251" width="16.140625" style="385" hidden="1"/>
    <col min="6252" max="6252" width="6.140625" style="385" hidden="1"/>
    <col min="6253" max="6253" width="3" style="385" hidden="1"/>
    <col min="6254" max="6493" width="8.5703125" style="385" hidden="1"/>
    <col min="6494" max="6499" width="14.85546875" style="385" hidden="1"/>
    <col min="6500" max="6501" width="15.85546875" style="385" hidden="1"/>
    <col min="6502" max="6507" width="16.140625" style="385" hidden="1"/>
    <col min="6508" max="6508" width="6.140625" style="385" hidden="1"/>
    <col min="6509" max="6509" width="3" style="385" hidden="1"/>
    <col min="6510" max="6749" width="8.5703125" style="385" hidden="1"/>
    <col min="6750" max="6755" width="14.85546875" style="385" hidden="1"/>
    <col min="6756" max="6757" width="15.85546875" style="385" hidden="1"/>
    <col min="6758" max="6763" width="16.140625" style="385" hidden="1"/>
    <col min="6764" max="6764" width="6.140625" style="385" hidden="1"/>
    <col min="6765" max="6765" width="3" style="385" hidden="1"/>
    <col min="6766" max="7005" width="8.5703125" style="385" hidden="1"/>
    <col min="7006" max="7011" width="14.85546875" style="385" hidden="1"/>
    <col min="7012" max="7013" width="15.85546875" style="385" hidden="1"/>
    <col min="7014" max="7019" width="16.140625" style="385" hidden="1"/>
    <col min="7020" max="7020" width="6.140625" style="385" hidden="1"/>
    <col min="7021" max="7021" width="3" style="385" hidden="1"/>
    <col min="7022" max="7261" width="8.5703125" style="385" hidden="1"/>
    <col min="7262" max="7267" width="14.85546875" style="385" hidden="1"/>
    <col min="7268" max="7269" width="15.85546875" style="385" hidden="1"/>
    <col min="7270" max="7275" width="16.140625" style="385" hidden="1"/>
    <col min="7276" max="7276" width="6.140625" style="385" hidden="1"/>
    <col min="7277" max="7277" width="3" style="385" hidden="1"/>
    <col min="7278" max="7517" width="8.5703125" style="385" hidden="1"/>
    <col min="7518" max="7523" width="14.85546875" style="385" hidden="1"/>
    <col min="7524" max="7525" width="15.85546875" style="385" hidden="1"/>
    <col min="7526" max="7531" width="16.140625" style="385" hidden="1"/>
    <col min="7532" max="7532" width="6.140625" style="385" hidden="1"/>
    <col min="7533" max="7533" width="3" style="385" hidden="1"/>
    <col min="7534" max="7773" width="8.5703125" style="385" hidden="1"/>
    <col min="7774" max="7779" width="14.85546875" style="385" hidden="1"/>
    <col min="7780" max="7781" width="15.85546875" style="385" hidden="1"/>
    <col min="7782" max="7787" width="16.140625" style="385" hidden="1"/>
    <col min="7788" max="7788" width="6.140625" style="385" hidden="1"/>
    <col min="7789" max="7789" width="3" style="385" hidden="1"/>
    <col min="7790" max="8029" width="8.5703125" style="385" hidden="1"/>
    <col min="8030" max="8035" width="14.85546875" style="385" hidden="1"/>
    <col min="8036" max="8037" width="15.85546875" style="385" hidden="1"/>
    <col min="8038" max="8043" width="16.140625" style="385" hidden="1"/>
    <col min="8044" max="8044" width="6.140625" style="385" hidden="1"/>
    <col min="8045" max="8045" width="3" style="385" hidden="1"/>
    <col min="8046" max="8285" width="8.5703125" style="385" hidden="1"/>
    <col min="8286" max="8291" width="14.85546875" style="385" hidden="1"/>
    <col min="8292" max="8293" width="15.85546875" style="385" hidden="1"/>
    <col min="8294" max="8299" width="16.140625" style="385" hidden="1"/>
    <col min="8300" max="8300" width="6.140625" style="385" hidden="1"/>
    <col min="8301" max="8301" width="3" style="385" hidden="1"/>
    <col min="8302" max="8541" width="8.5703125" style="385" hidden="1"/>
    <col min="8542" max="8547" width="14.85546875" style="385" hidden="1"/>
    <col min="8548" max="8549" width="15.85546875" style="385" hidden="1"/>
    <col min="8550" max="8555" width="16.140625" style="385" hidden="1"/>
    <col min="8556" max="8556" width="6.140625" style="385" hidden="1"/>
    <col min="8557" max="8557" width="3" style="385" hidden="1"/>
    <col min="8558" max="8797" width="8.5703125" style="385" hidden="1"/>
    <col min="8798" max="8803" width="14.85546875" style="385" hidden="1"/>
    <col min="8804" max="8805" width="15.85546875" style="385" hidden="1"/>
    <col min="8806" max="8811" width="16.140625" style="385" hidden="1"/>
    <col min="8812" max="8812" width="6.140625" style="385" hidden="1"/>
    <col min="8813" max="8813" width="3" style="385" hidden="1"/>
    <col min="8814" max="9053" width="8.5703125" style="385" hidden="1"/>
    <col min="9054" max="9059" width="14.85546875" style="385" hidden="1"/>
    <col min="9060" max="9061" width="15.85546875" style="385" hidden="1"/>
    <col min="9062" max="9067" width="16.140625" style="385" hidden="1"/>
    <col min="9068" max="9068" width="6.140625" style="385" hidden="1"/>
    <col min="9069" max="9069" width="3" style="385" hidden="1"/>
    <col min="9070" max="9309" width="8.5703125" style="385" hidden="1"/>
    <col min="9310" max="9315" width="14.85546875" style="385" hidden="1"/>
    <col min="9316" max="9317" width="15.85546875" style="385" hidden="1"/>
    <col min="9318" max="9323" width="16.140625" style="385" hidden="1"/>
    <col min="9324" max="9324" width="6.140625" style="385" hidden="1"/>
    <col min="9325" max="9325" width="3" style="385" hidden="1"/>
    <col min="9326" max="9565" width="8.5703125" style="385" hidden="1"/>
    <col min="9566" max="9571" width="14.85546875" style="385" hidden="1"/>
    <col min="9572" max="9573" width="15.85546875" style="385" hidden="1"/>
    <col min="9574" max="9579" width="16.140625" style="385" hidden="1"/>
    <col min="9580" max="9580" width="6.140625" style="385" hidden="1"/>
    <col min="9581" max="9581" width="3" style="385" hidden="1"/>
    <col min="9582" max="9821" width="8.5703125" style="385" hidden="1"/>
    <col min="9822" max="9827" width="14.85546875" style="385" hidden="1"/>
    <col min="9828" max="9829" width="15.85546875" style="385" hidden="1"/>
    <col min="9830" max="9835" width="16.140625" style="385" hidden="1"/>
    <col min="9836" max="9836" width="6.140625" style="385" hidden="1"/>
    <col min="9837" max="9837" width="3" style="385" hidden="1"/>
    <col min="9838" max="10077" width="8.5703125" style="385" hidden="1"/>
    <col min="10078" max="10083" width="14.85546875" style="385" hidden="1"/>
    <col min="10084" max="10085" width="15.85546875" style="385" hidden="1"/>
    <col min="10086" max="10091" width="16.140625" style="385" hidden="1"/>
    <col min="10092" max="10092" width="6.140625" style="385" hidden="1"/>
    <col min="10093" max="10093" width="3" style="385" hidden="1"/>
    <col min="10094" max="10333" width="8.5703125" style="385" hidden="1"/>
    <col min="10334" max="10339" width="14.85546875" style="385" hidden="1"/>
    <col min="10340" max="10341" width="15.85546875" style="385" hidden="1"/>
    <col min="10342" max="10347" width="16.140625" style="385" hidden="1"/>
    <col min="10348" max="10348" width="6.140625" style="385" hidden="1"/>
    <col min="10349" max="10349" width="3" style="385" hidden="1"/>
    <col min="10350" max="10589" width="8.5703125" style="385" hidden="1"/>
    <col min="10590" max="10595" width="14.85546875" style="385" hidden="1"/>
    <col min="10596" max="10597" width="15.85546875" style="385" hidden="1"/>
    <col min="10598" max="10603" width="16.140625" style="385" hidden="1"/>
    <col min="10604" max="10604" width="6.140625" style="385" hidden="1"/>
    <col min="10605" max="10605" width="3" style="385" hidden="1"/>
    <col min="10606" max="10845" width="8.5703125" style="385" hidden="1"/>
    <col min="10846" max="10851" width="14.85546875" style="385" hidden="1"/>
    <col min="10852" max="10853" width="15.85546875" style="385" hidden="1"/>
    <col min="10854" max="10859" width="16.140625" style="385" hidden="1"/>
    <col min="10860" max="10860" width="6.140625" style="385" hidden="1"/>
    <col min="10861" max="10861" width="3" style="385" hidden="1"/>
    <col min="10862" max="11101" width="8.5703125" style="385" hidden="1"/>
    <col min="11102" max="11107" width="14.85546875" style="385" hidden="1"/>
    <col min="11108" max="11109" width="15.85546875" style="385" hidden="1"/>
    <col min="11110" max="11115" width="16.140625" style="385" hidden="1"/>
    <col min="11116" max="11116" width="6.140625" style="385" hidden="1"/>
    <col min="11117" max="11117" width="3" style="385" hidden="1"/>
    <col min="11118" max="11357" width="8.5703125" style="385" hidden="1"/>
    <col min="11358" max="11363" width="14.85546875" style="385" hidden="1"/>
    <col min="11364" max="11365" width="15.85546875" style="385" hidden="1"/>
    <col min="11366" max="11371" width="16.140625" style="385" hidden="1"/>
    <col min="11372" max="11372" width="6.140625" style="385" hidden="1"/>
    <col min="11373" max="11373" width="3" style="385" hidden="1"/>
    <col min="11374" max="11613" width="8.5703125" style="385" hidden="1"/>
    <col min="11614" max="11619" width="14.85546875" style="385" hidden="1"/>
    <col min="11620" max="11621" width="15.85546875" style="385" hidden="1"/>
    <col min="11622" max="11627" width="16.140625" style="385" hidden="1"/>
    <col min="11628" max="11628" width="6.140625" style="385" hidden="1"/>
    <col min="11629" max="11629" width="3" style="385" hidden="1"/>
    <col min="11630" max="11869" width="8.5703125" style="385" hidden="1"/>
    <col min="11870" max="11875" width="14.85546875" style="385" hidden="1"/>
    <col min="11876" max="11877" width="15.85546875" style="385" hidden="1"/>
    <col min="11878" max="11883" width="16.140625" style="385" hidden="1"/>
    <col min="11884" max="11884" width="6.140625" style="385" hidden="1"/>
    <col min="11885" max="11885" width="3" style="385" hidden="1"/>
    <col min="11886" max="12125" width="8.5703125" style="385" hidden="1"/>
    <col min="12126" max="12131" width="14.85546875" style="385" hidden="1"/>
    <col min="12132" max="12133" width="15.85546875" style="385" hidden="1"/>
    <col min="12134" max="12139" width="16.140625" style="385" hidden="1"/>
    <col min="12140" max="12140" width="6.140625" style="385" hidden="1"/>
    <col min="12141" max="12141" width="3" style="385" hidden="1"/>
    <col min="12142" max="12381" width="8.5703125" style="385" hidden="1"/>
    <col min="12382" max="12387" width="14.85546875" style="385" hidden="1"/>
    <col min="12388" max="12389" width="15.85546875" style="385" hidden="1"/>
    <col min="12390" max="12395" width="16.140625" style="385" hidden="1"/>
    <col min="12396" max="12396" width="6.140625" style="385" hidden="1"/>
    <col min="12397" max="12397" width="3" style="385" hidden="1"/>
    <col min="12398" max="12637" width="8.5703125" style="385" hidden="1"/>
    <col min="12638" max="12643" width="14.85546875" style="385" hidden="1"/>
    <col min="12644" max="12645" width="15.85546875" style="385" hidden="1"/>
    <col min="12646" max="12651" width="16.140625" style="385" hidden="1"/>
    <col min="12652" max="12652" width="6.140625" style="385" hidden="1"/>
    <col min="12653" max="12653" width="3" style="385" hidden="1"/>
    <col min="12654" max="12893" width="8.5703125" style="385" hidden="1"/>
    <col min="12894" max="12899" width="14.85546875" style="385" hidden="1"/>
    <col min="12900" max="12901" width="15.85546875" style="385" hidden="1"/>
    <col min="12902" max="12907" width="16.140625" style="385" hidden="1"/>
    <col min="12908" max="12908" width="6.140625" style="385" hidden="1"/>
    <col min="12909" max="12909" width="3" style="385" hidden="1"/>
    <col min="12910" max="13149" width="8.5703125" style="385" hidden="1"/>
    <col min="13150" max="13155" width="14.85546875" style="385" hidden="1"/>
    <col min="13156" max="13157" width="15.85546875" style="385" hidden="1"/>
    <col min="13158" max="13163" width="16.140625" style="385" hidden="1"/>
    <col min="13164" max="13164" width="6.140625" style="385" hidden="1"/>
    <col min="13165" max="13165" width="3" style="385" hidden="1"/>
    <col min="13166" max="13405" width="8.5703125" style="385" hidden="1"/>
    <col min="13406" max="13411" width="14.85546875" style="385" hidden="1"/>
    <col min="13412" max="13413" width="15.85546875" style="385" hidden="1"/>
    <col min="13414" max="13419" width="16.140625" style="385" hidden="1"/>
    <col min="13420" max="13420" width="6.140625" style="385" hidden="1"/>
    <col min="13421" max="13421" width="3" style="385" hidden="1"/>
    <col min="13422" max="13661" width="8.5703125" style="385" hidden="1"/>
    <col min="13662" max="13667" width="14.85546875" style="385" hidden="1"/>
    <col min="13668" max="13669" width="15.85546875" style="385" hidden="1"/>
    <col min="13670" max="13675" width="16.140625" style="385" hidden="1"/>
    <col min="13676" max="13676" width="6.140625" style="385" hidden="1"/>
    <col min="13677" max="13677" width="3" style="385" hidden="1"/>
    <col min="13678" max="13917" width="8.5703125" style="385" hidden="1"/>
    <col min="13918" max="13923" width="14.85546875" style="385" hidden="1"/>
    <col min="13924" max="13925" width="15.85546875" style="385" hidden="1"/>
    <col min="13926" max="13931" width="16.140625" style="385" hidden="1"/>
    <col min="13932" max="13932" width="6.140625" style="385" hidden="1"/>
    <col min="13933" max="13933" width="3" style="385" hidden="1"/>
    <col min="13934" max="14173" width="8.5703125" style="385" hidden="1"/>
    <col min="14174" max="14179" width="14.85546875" style="385" hidden="1"/>
    <col min="14180" max="14181" width="15.85546875" style="385" hidden="1"/>
    <col min="14182" max="14187" width="16.140625" style="385" hidden="1"/>
    <col min="14188" max="14188" width="6.140625" style="385" hidden="1"/>
    <col min="14189" max="14189" width="3" style="385" hidden="1"/>
    <col min="14190" max="14429" width="8.5703125" style="385" hidden="1"/>
    <col min="14430" max="14435" width="14.85546875" style="385" hidden="1"/>
    <col min="14436" max="14437" width="15.85546875" style="385" hidden="1"/>
    <col min="14438" max="14443" width="16.140625" style="385" hidden="1"/>
    <col min="14444" max="14444" width="6.140625" style="385" hidden="1"/>
    <col min="14445" max="14445" width="3" style="385" hidden="1"/>
    <col min="14446" max="14685" width="8.5703125" style="385" hidden="1"/>
    <col min="14686" max="14691" width="14.85546875" style="385" hidden="1"/>
    <col min="14692" max="14693" width="15.85546875" style="385" hidden="1"/>
    <col min="14694" max="14699" width="16.140625" style="385" hidden="1"/>
    <col min="14700" max="14700" width="6.140625" style="385" hidden="1"/>
    <col min="14701" max="14701" width="3" style="385" hidden="1"/>
    <col min="14702" max="14941" width="8.5703125" style="385" hidden="1"/>
    <col min="14942" max="14947" width="14.85546875" style="385" hidden="1"/>
    <col min="14948" max="14949" width="15.85546875" style="385" hidden="1"/>
    <col min="14950" max="14955" width="16.140625" style="385" hidden="1"/>
    <col min="14956" max="14956" width="6.140625" style="385" hidden="1"/>
    <col min="14957" max="14957" width="3" style="385" hidden="1"/>
    <col min="14958" max="15197" width="8.5703125" style="385" hidden="1"/>
    <col min="15198" max="15203" width="14.85546875" style="385" hidden="1"/>
    <col min="15204" max="15205" width="15.85546875" style="385" hidden="1"/>
    <col min="15206" max="15211" width="16.140625" style="385" hidden="1"/>
    <col min="15212" max="15212" width="6.140625" style="385" hidden="1"/>
    <col min="15213" max="15213" width="3" style="385" hidden="1"/>
    <col min="15214" max="15453" width="8.5703125" style="385" hidden="1"/>
    <col min="15454" max="15459" width="14.85546875" style="385" hidden="1"/>
    <col min="15460" max="15461" width="15.85546875" style="385" hidden="1"/>
    <col min="15462" max="15467" width="16.140625" style="385" hidden="1"/>
    <col min="15468" max="15468" width="6.140625" style="385" hidden="1"/>
    <col min="15469" max="15469" width="3" style="385" hidden="1"/>
    <col min="15470" max="15709" width="8.5703125" style="385" hidden="1"/>
    <col min="15710" max="15715" width="14.85546875" style="385" hidden="1"/>
    <col min="15716" max="15717" width="15.85546875" style="385" hidden="1"/>
    <col min="15718" max="15723" width="16.140625" style="385" hidden="1"/>
    <col min="15724" max="15724" width="6.140625" style="385" hidden="1"/>
    <col min="15725" max="15725" width="3" style="385" hidden="1"/>
    <col min="15726" max="15965" width="8.5703125" style="385" hidden="1"/>
    <col min="15966" max="15971" width="14.85546875" style="385" hidden="1"/>
    <col min="15972" max="15973" width="15.85546875" style="385" hidden="1"/>
    <col min="15974" max="15979" width="16.140625" style="385" hidden="1"/>
    <col min="15980" max="15980" width="6.140625" style="385" hidden="1"/>
    <col min="15981" max="15981" width="3" style="385" hidden="1"/>
    <col min="15982" max="16221" width="8.5703125" style="385" hidden="1"/>
    <col min="16222" max="16227" width="14.85546875" style="385" hidden="1"/>
    <col min="16228" max="16229" width="15.85546875" style="385" hidden="1"/>
    <col min="16230" max="16235" width="16.140625" style="385" hidden="1"/>
    <col min="16236" max="16236" width="6.140625" style="385" hidden="1"/>
    <col min="16237" max="16237" width="3" style="385" hidden="1"/>
    <col min="16238" max="16384" width="8.57031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650</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650</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649</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646</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17" t="s">
        <v>652</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5" x14ac:dyDescent="0.15">
      <c r="B44" s="386"/>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5" x14ac:dyDescent="0.15">
      <c r="B45" s="386"/>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5" x14ac:dyDescent="0.15">
      <c r="B46" s="386"/>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5" x14ac:dyDescent="0.15">
      <c r="B47" s="386"/>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645</v>
      </c>
    </row>
    <row r="50" spans="1:109" ht="13.5" x14ac:dyDescent="0.15">
      <c r="B50" s="386"/>
      <c r="G50" s="1311"/>
      <c r="H50" s="1311"/>
      <c r="I50" s="1311"/>
      <c r="J50" s="1311"/>
      <c r="K50" s="395"/>
      <c r="L50" s="395"/>
      <c r="M50" s="394"/>
      <c r="N50" s="394"/>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07" t="s">
        <v>580</v>
      </c>
      <c r="BQ50" s="1307"/>
      <c r="BR50" s="1307"/>
      <c r="BS50" s="1307"/>
      <c r="BT50" s="1307"/>
      <c r="BU50" s="1307"/>
      <c r="BV50" s="1307"/>
      <c r="BW50" s="1307"/>
      <c r="BX50" s="1307" t="s">
        <v>581</v>
      </c>
      <c r="BY50" s="1307"/>
      <c r="BZ50" s="1307"/>
      <c r="CA50" s="1307"/>
      <c r="CB50" s="1307"/>
      <c r="CC50" s="1307"/>
      <c r="CD50" s="1307"/>
      <c r="CE50" s="1307"/>
      <c r="CF50" s="1307" t="s">
        <v>582</v>
      </c>
      <c r="CG50" s="1307"/>
      <c r="CH50" s="1307"/>
      <c r="CI50" s="1307"/>
      <c r="CJ50" s="1307"/>
      <c r="CK50" s="1307"/>
      <c r="CL50" s="1307"/>
      <c r="CM50" s="1307"/>
      <c r="CN50" s="1307" t="s">
        <v>583</v>
      </c>
      <c r="CO50" s="1307"/>
      <c r="CP50" s="1307"/>
      <c r="CQ50" s="1307"/>
      <c r="CR50" s="1307"/>
      <c r="CS50" s="1307"/>
      <c r="CT50" s="1307"/>
      <c r="CU50" s="1307"/>
      <c r="CV50" s="1307" t="s">
        <v>584</v>
      </c>
      <c r="CW50" s="1307"/>
      <c r="CX50" s="1307"/>
      <c r="CY50" s="1307"/>
      <c r="CZ50" s="1307"/>
      <c r="DA50" s="1307"/>
      <c r="DB50" s="1307"/>
      <c r="DC50" s="1307"/>
    </row>
    <row r="51" spans="1:109" ht="13.5" customHeight="1" x14ac:dyDescent="0.15">
      <c r="B51" s="386"/>
      <c r="G51" s="1316"/>
      <c r="H51" s="1316"/>
      <c r="I51" s="1327"/>
      <c r="J51" s="1327"/>
      <c r="K51" s="1312"/>
      <c r="L51" s="1312"/>
      <c r="M51" s="1312"/>
      <c r="N51" s="1312"/>
      <c r="AM51" s="393"/>
      <c r="AN51" s="1308" t="s">
        <v>644</v>
      </c>
      <c r="AO51" s="1308"/>
      <c r="AP51" s="1308"/>
      <c r="AQ51" s="1308"/>
      <c r="AR51" s="1308"/>
      <c r="AS51" s="1308"/>
      <c r="AT51" s="1308"/>
      <c r="AU51" s="1308"/>
      <c r="AV51" s="1308"/>
      <c r="AW51" s="1308"/>
      <c r="AX51" s="1308"/>
      <c r="AY51" s="1308"/>
      <c r="AZ51" s="1308"/>
      <c r="BA51" s="1308"/>
      <c r="BB51" s="1308" t="s">
        <v>642</v>
      </c>
      <c r="BC51" s="1308"/>
      <c r="BD51" s="1308"/>
      <c r="BE51" s="1308"/>
      <c r="BF51" s="1308"/>
      <c r="BG51" s="1308"/>
      <c r="BH51" s="1308"/>
      <c r="BI51" s="1308"/>
      <c r="BJ51" s="1308"/>
      <c r="BK51" s="1308"/>
      <c r="BL51" s="1308"/>
      <c r="BM51" s="1308"/>
      <c r="BN51" s="1308"/>
      <c r="BO51" s="1308"/>
      <c r="BP51" s="1326"/>
      <c r="BQ51" s="1305"/>
      <c r="BR51" s="1305"/>
      <c r="BS51" s="1305"/>
      <c r="BT51" s="1305"/>
      <c r="BU51" s="1305"/>
      <c r="BV51" s="1305"/>
      <c r="BW51" s="1305"/>
      <c r="BX51" s="1326"/>
      <c r="BY51" s="1305"/>
      <c r="BZ51" s="1305"/>
      <c r="CA51" s="1305"/>
      <c r="CB51" s="1305"/>
      <c r="CC51" s="1305"/>
      <c r="CD51" s="1305"/>
      <c r="CE51" s="1305"/>
      <c r="CF51" s="1326"/>
      <c r="CG51" s="1305"/>
      <c r="CH51" s="1305"/>
      <c r="CI51" s="1305"/>
      <c r="CJ51" s="1305"/>
      <c r="CK51" s="1305"/>
      <c r="CL51" s="1305"/>
      <c r="CM51" s="1305"/>
      <c r="CN51" s="1326"/>
      <c r="CO51" s="1305"/>
      <c r="CP51" s="1305"/>
      <c r="CQ51" s="1305"/>
      <c r="CR51" s="1305"/>
      <c r="CS51" s="1305"/>
      <c r="CT51" s="1305"/>
      <c r="CU51" s="1305"/>
      <c r="CV51" s="1305">
        <v>58.6</v>
      </c>
      <c r="CW51" s="1305"/>
      <c r="CX51" s="1305"/>
      <c r="CY51" s="1305"/>
      <c r="CZ51" s="1305"/>
      <c r="DA51" s="1305"/>
      <c r="DB51" s="1305"/>
      <c r="DC51" s="1305"/>
    </row>
    <row r="52" spans="1:109" ht="13.5" x14ac:dyDescent="0.15">
      <c r="B52" s="386"/>
      <c r="G52" s="1316"/>
      <c r="H52" s="1316"/>
      <c r="I52" s="1327"/>
      <c r="J52" s="1327"/>
      <c r="K52" s="1312"/>
      <c r="L52" s="1312"/>
      <c r="M52" s="1312"/>
      <c r="N52" s="1312"/>
      <c r="AM52" s="39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5" x14ac:dyDescent="0.15">
      <c r="A53" s="401"/>
      <c r="B53" s="386"/>
      <c r="G53" s="1316"/>
      <c r="H53" s="1316"/>
      <c r="I53" s="1311"/>
      <c r="J53" s="1311"/>
      <c r="K53" s="1312"/>
      <c r="L53" s="1312"/>
      <c r="M53" s="1312"/>
      <c r="N53" s="1312"/>
      <c r="AM53" s="393"/>
      <c r="AN53" s="1308"/>
      <c r="AO53" s="1308"/>
      <c r="AP53" s="1308"/>
      <c r="AQ53" s="1308"/>
      <c r="AR53" s="1308"/>
      <c r="AS53" s="1308"/>
      <c r="AT53" s="1308"/>
      <c r="AU53" s="1308"/>
      <c r="AV53" s="1308"/>
      <c r="AW53" s="1308"/>
      <c r="AX53" s="1308"/>
      <c r="AY53" s="1308"/>
      <c r="AZ53" s="1308"/>
      <c r="BA53" s="1308"/>
      <c r="BB53" s="1308" t="s">
        <v>648</v>
      </c>
      <c r="BC53" s="1308"/>
      <c r="BD53" s="1308"/>
      <c r="BE53" s="1308"/>
      <c r="BF53" s="1308"/>
      <c r="BG53" s="1308"/>
      <c r="BH53" s="1308"/>
      <c r="BI53" s="1308"/>
      <c r="BJ53" s="1308"/>
      <c r="BK53" s="1308"/>
      <c r="BL53" s="1308"/>
      <c r="BM53" s="1308"/>
      <c r="BN53" s="1308"/>
      <c r="BO53" s="1308"/>
      <c r="BP53" s="1326"/>
      <c r="BQ53" s="1305"/>
      <c r="BR53" s="1305"/>
      <c r="BS53" s="1305"/>
      <c r="BT53" s="1305"/>
      <c r="BU53" s="1305"/>
      <c r="BV53" s="1305"/>
      <c r="BW53" s="1305"/>
      <c r="BX53" s="1326"/>
      <c r="BY53" s="1305"/>
      <c r="BZ53" s="1305"/>
      <c r="CA53" s="1305"/>
      <c r="CB53" s="1305"/>
      <c r="CC53" s="1305"/>
      <c r="CD53" s="1305"/>
      <c r="CE53" s="1305"/>
      <c r="CF53" s="1326"/>
      <c r="CG53" s="1305"/>
      <c r="CH53" s="1305"/>
      <c r="CI53" s="1305"/>
      <c r="CJ53" s="1305"/>
      <c r="CK53" s="1305"/>
      <c r="CL53" s="1305"/>
      <c r="CM53" s="1305"/>
      <c r="CN53" s="1326"/>
      <c r="CO53" s="1305"/>
      <c r="CP53" s="1305"/>
      <c r="CQ53" s="1305"/>
      <c r="CR53" s="1305"/>
      <c r="CS53" s="1305"/>
      <c r="CT53" s="1305"/>
      <c r="CU53" s="1305"/>
      <c r="CV53" s="1305">
        <v>62.8</v>
      </c>
      <c r="CW53" s="1305"/>
      <c r="CX53" s="1305"/>
      <c r="CY53" s="1305"/>
      <c r="CZ53" s="1305"/>
      <c r="DA53" s="1305"/>
      <c r="DB53" s="1305"/>
      <c r="DC53" s="1305"/>
    </row>
    <row r="54" spans="1:109" ht="13.5" x14ac:dyDescent="0.15">
      <c r="A54" s="401"/>
      <c r="B54" s="386"/>
      <c r="G54" s="1316"/>
      <c r="H54" s="1316"/>
      <c r="I54" s="1311"/>
      <c r="J54" s="1311"/>
      <c r="K54" s="1312"/>
      <c r="L54" s="1312"/>
      <c r="M54" s="1312"/>
      <c r="N54" s="1312"/>
      <c r="AM54" s="39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5" x14ac:dyDescent="0.15">
      <c r="A55" s="401"/>
      <c r="B55" s="386"/>
      <c r="G55" s="1311"/>
      <c r="H55" s="1311"/>
      <c r="I55" s="1311"/>
      <c r="J55" s="1311"/>
      <c r="K55" s="1312"/>
      <c r="L55" s="1312"/>
      <c r="M55" s="1312"/>
      <c r="N55" s="1312"/>
      <c r="AN55" s="1307" t="s">
        <v>643</v>
      </c>
      <c r="AO55" s="1307"/>
      <c r="AP55" s="1307"/>
      <c r="AQ55" s="1307"/>
      <c r="AR55" s="1307"/>
      <c r="AS55" s="1307"/>
      <c r="AT55" s="1307"/>
      <c r="AU55" s="1307"/>
      <c r="AV55" s="1307"/>
      <c r="AW55" s="1307"/>
      <c r="AX55" s="1307"/>
      <c r="AY55" s="1307"/>
      <c r="AZ55" s="1307"/>
      <c r="BA55" s="1307"/>
      <c r="BB55" s="1308" t="s">
        <v>642</v>
      </c>
      <c r="BC55" s="1308"/>
      <c r="BD55" s="1308"/>
      <c r="BE55" s="1308"/>
      <c r="BF55" s="1308"/>
      <c r="BG55" s="1308"/>
      <c r="BH55" s="1308"/>
      <c r="BI55" s="1308"/>
      <c r="BJ55" s="1308"/>
      <c r="BK55" s="1308"/>
      <c r="BL55" s="1308"/>
      <c r="BM55" s="1308"/>
      <c r="BN55" s="1308"/>
      <c r="BO55" s="1308"/>
      <c r="BP55" s="1326"/>
      <c r="BQ55" s="1305"/>
      <c r="BR55" s="1305"/>
      <c r="BS55" s="1305"/>
      <c r="BT55" s="1305"/>
      <c r="BU55" s="1305"/>
      <c r="BV55" s="1305"/>
      <c r="BW55" s="1305"/>
      <c r="BX55" s="1326"/>
      <c r="BY55" s="1305"/>
      <c r="BZ55" s="1305"/>
      <c r="CA55" s="1305"/>
      <c r="CB55" s="1305"/>
      <c r="CC55" s="1305"/>
      <c r="CD55" s="1305"/>
      <c r="CE55" s="1305"/>
      <c r="CF55" s="1326"/>
      <c r="CG55" s="1305"/>
      <c r="CH55" s="1305"/>
      <c r="CI55" s="1305"/>
      <c r="CJ55" s="1305"/>
      <c r="CK55" s="1305"/>
      <c r="CL55" s="1305"/>
      <c r="CM55" s="1305"/>
      <c r="CN55" s="1326"/>
      <c r="CO55" s="1305"/>
      <c r="CP55" s="1305"/>
      <c r="CQ55" s="1305"/>
      <c r="CR55" s="1305"/>
      <c r="CS55" s="1305"/>
      <c r="CT55" s="1305"/>
      <c r="CU55" s="1305"/>
      <c r="CV55" s="1305">
        <v>34</v>
      </c>
      <c r="CW55" s="1305"/>
      <c r="CX55" s="1305"/>
      <c r="CY55" s="1305"/>
      <c r="CZ55" s="1305"/>
      <c r="DA55" s="1305"/>
      <c r="DB55" s="1305"/>
      <c r="DC55" s="1305"/>
    </row>
    <row r="56" spans="1:109" ht="13.5" x14ac:dyDescent="0.15">
      <c r="A56" s="401"/>
      <c r="B56" s="386"/>
      <c r="G56" s="1311"/>
      <c r="H56" s="1311"/>
      <c r="I56" s="1311"/>
      <c r="J56" s="1311"/>
      <c r="K56" s="1312"/>
      <c r="L56" s="1312"/>
      <c r="M56" s="1312"/>
      <c r="N56" s="1312"/>
      <c r="AN56" s="1307"/>
      <c r="AO56" s="1307"/>
      <c r="AP56" s="1307"/>
      <c r="AQ56" s="1307"/>
      <c r="AR56" s="1307"/>
      <c r="AS56" s="1307"/>
      <c r="AT56" s="1307"/>
      <c r="AU56" s="1307"/>
      <c r="AV56" s="1307"/>
      <c r="AW56" s="1307"/>
      <c r="AX56" s="1307"/>
      <c r="AY56" s="1307"/>
      <c r="AZ56" s="1307"/>
      <c r="BA56" s="1307"/>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1" customFormat="1" ht="13.5" x14ac:dyDescent="0.15">
      <c r="B57" s="407"/>
      <c r="G57" s="1311"/>
      <c r="H57" s="1311"/>
      <c r="I57" s="1309"/>
      <c r="J57" s="1309"/>
      <c r="K57" s="1312"/>
      <c r="L57" s="1312"/>
      <c r="M57" s="1312"/>
      <c r="N57" s="1312"/>
      <c r="AM57" s="385"/>
      <c r="AN57" s="1307"/>
      <c r="AO57" s="1307"/>
      <c r="AP57" s="1307"/>
      <c r="AQ57" s="1307"/>
      <c r="AR57" s="1307"/>
      <c r="AS57" s="1307"/>
      <c r="AT57" s="1307"/>
      <c r="AU57" s="1307"/>
      <c r="AV57" s="1307"/>
      <c r="AW57" s="1307"/>
      <c r="AX57" s="1307"/>
      <c r="AY57" s="1307"/>
      <c r="AZ57" s="1307"/>
      <c r="BA57" s="1307"/>
      <c r="BB57" s="1308" t="s">
        <v>648</v>
      </c>
      <c r="BC57" s="1308"/>
      <c r="BD57" s="1308"/>
      <c r="BE57" s="1308"/>
      <c r="BF57" s="1308"/>
      <c r="BG57" s="1308"/>
      <c r="BH57" s="1308"/>
      <c r="BI57" s="1308"/>
      <c r="BJ57" s="1308"/>
      <c r="BK57" s="1308"/>
      <c r="BL57" s="1308"/>
      <c r="BM57" s="1308"/>
      <c r="BN57" s="1308"/>
      <c r="BO57" s="1308"/>
      <c r="BP57" s="1326"/>
      <c r="BQ57" s="1305"/>
      <c r="BR57" s="1305"/>
      <c r="BS57" s="1305"/>
      <c r="BT57" s="1305"/>
      <c r="BU57" s="1305"/>
      <c r="BV57" s="1305"/>
      <c r="BW57" s="1305"/>
      <c r="BX57" s="1326"/>
      <c r="BY57" s="1305"/>
      <c r="BZ57" s="1305"/>
      <c r="CA57" s="1305"/>
      <c r="CB57" s="1305"/>
      <c r="CC57" s="1305"/>
      <c r="CD57" s="1305"/>
      <c r="CE57" s="1305"/>
      <c r="CF57" s="1326"/>
      <c r="CG57" s="1305"/>
      <c r="CH57" s="1305"/>
      <c r="CI57" s="1305"/>
      <c r="CJ57" s="1305"/>
      <c r="CK57" s="1305"/>
      <c r="CL57" s="1305"/>
      <c r="CM57" s="1305"/>
      <c r="CN57" s="1326"/>
      <c r="CO57" s="1305"/>
      <c r="CP57" s="1305"/>
      <c r="CQ57" s="1305"/>
      <c r="CR57" s="1305"/>
      <c r="CS57" s="1305"/>
      <c r="CT57" s="1305"/>
      <c r="CU57" s="1305"/>
      <c r="CV57" s="1305">
        <v>60.8</v>
      </c>
      <c r="CW57" s="1305"/>
      <c r="CX57" s="1305"/>
      <c r="CY57" s="1305"/>
      <c r="CZ57" s="1305"/>
      <c r="DA57" s="1305"/>
      <c r="DB57" s="1305"/>
      <c r="DC57" s="1305"/>
      <c r="DD57" s="412"/>
      <c r="DE57" s="407"/>
    </row>
    <row r="58" spans="1:109" s="401" customFormat="1" ht="13.5" x14ac:dyDescent="0.15">
      <c r="A58" s="385"/>
      <c r="B58" s="407"/>
      <c r="G58" s="1311"/>
      <c r="H58" s="1311"/>
      <c r="I58" s="1309"/>
      <c r="J58" s="1309"/>
      <c r="K58" s="1312"/>
      <c r="L58" s="1312"/>
      <c r="M58" s="1312"/>
      <c r="N58" s="1312"/>
      <c r="AM58" s="385"/>
      <c r="AN58" s="1307"/>
      <c r="AO58" s="1307"/>
      <c r="AP58" s="1307"/>
      <c r="AQ58" s="1307"/>
      <c r="AR58" s="1307"/>
      <c r="AS58" s="1307"/>
      <c r="AT58" s="1307"/>
      <c r="AU58" s="1307"/>
      <c r="AV58" s="1307"/>
      <c r="AW58" s="1307"/>
      <c r="AX58" s="1307"/>
      <c r="AY58" s="1307"/>
      <c r="AZ58" s="1307"/>
      <c r="BA58" s="1307"/>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647</v>
      </c>
    </row>
    <row r="64" spans="1:109" ht="13.5" x14ac:dyDescent="0.15">
      <c r="B64" s="386"/>
      <c r="G64" s="402"/>
      <c r="I64" s="404"/>
      <c r="J64" s="404"/>
      <c r="K64" s="404"/>
      <c r="L64" s="404"/>
      <c r="M64" s="404"/>
      <c r="N64" s="403"/>
      <c r="AM64" s="402"/>
      <c r="AN64" s="402" t="s">
        <v>646</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17" t="s">
        <v>653</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5" x14ac:dyDescent="0.15">
      <c r="B66" s="386"/>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5" x14ac:dyDescent="0.15">
      <c r="B67" s="386"/>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5" x14ac:dyDescent="0.15">
      <c r="B68" s="386"/>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5" x14ac:dyDescent="0.15">
      <c r="B69" s="386"/>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645</v>
      </c>
    </row>
    <row r="72" spans="2:107" ht="13.5" x14ac:dyDescent="0.15">
      <c r="B72" s="386"/>
      <c r="G72" s="1311"/>
      <c r="H72" s="1311"/>
      <c r="I72" s="1311"/>
      <c r="J72" s="1311"/>
      <c r="K72" s="395"/>
      <c r="L72" s="395"/>
      <c r="M72" s="394"/>
      <c r="N72" s="394"/>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07" t="s">
        <v>580</v>
      </c>
      <c r="BQ72" s="1307"/>
      <c r="BR72" s="1307"/>
      <c r="BS72" s="1307"/>
      <c r="BT72" s="1307"/>
      <c r="BU72" s="1307"/>
      <c r="BV72" s="1307"/>
      <c r="BW72" s="1307"/>
      <c r="BX72" s="1307" t="s">
        <v>581</v>
      </c>
      <c r="BY72" s="1307"/>
      <c r="BZ72" s="1307"/>
      <c r="CA72" s="1307"/>
      <c r="CB72" s="1307"/>
      <c r="CC72" s="1307"/>
      <c r="CD72" s="1307"/>
      <c r="CE72" s="1307"/>
      <c r="CF72" s="1307" t="s">
        <v>582</v>
      </c>
      <c r="CG72" s="1307"/>
      <c r="CH72" s="1307"/>
      <c r="CI72" s="1307"/>
      <c r="CJ72" s="1307"/>
      <c r="CK72" s="1307"/>
      <c r="CL72" s="1307"/>
      <c r="CM72" s="1307"/>
      <c r="CN72" s="1307" t="s">
        <v>583</v>
      </c>
      <c r="CO72" s="1307"/>
      <c r="CP72" s="1307"/>
      <c r="CQ72" s="1307"/>
      <c r="CR72" s="1307"/>
      <c r="CS72" s="1307"/>
      <c r="CT72" s="1307"/>
      <c r="CU72" s="1307"/>
      <c r="CV72" s="1307" t="s">
        <v>584</v>
      </c>
      <c r="CW72" s="1307"/>
      <c r="CX72" s="1307"/>
      <c r="CY72" s="1307"/>
      <c r="CZ72" s="1307"/>
      <c r="DA72" s="1307"/>
      <c r="DB72" s="1307"/>
      <c r="DC72" s="1307"/>
    </row>
    <row r="73" spans="2:107" ht="13.5" x14ac:dyDescent="0.15">
      <c r="B73" s="386"/>
      <c r="G73" s="1316"/>
      <c r="H73" s="1316"/>
      <c r="I73" s="1316"/>
      <c r="J73" s="1316"/>
      <c r="K73" s="1306"/>
      <c r="L73" s="1306"/>
      <c r="M73" s="1306"/>
      <c r="N73" s="1306"/>
      <c r="AM73" s="393"/>
      <c r="AN73" s="1308" t="s">
        <v>644</v>
      </c>
      <c r="AO73" s="1308"/>
      <c r="AP73" s="1308"/>
      <c r="AQ73" s="1308"/>
      <c r="AR73" s="1308"/>
      <c r="AS73" s="1308"/>
      <c r="AT73" s="1308"/>
      <c r="AU73" s="1308"/>
      <c r="AV73" s="1308"/>
      <c r="AW73" s="1308"/>
      <c r="AX73" s="1308"/>
      <c r="AY73" s="1308"/>
      <c r="AZ73" s="1308"/>
      <c r="BA73" s="1308"/>
      <c r="BB73" s="1308" t="s">
        <v>642</v>
      </c>
      <c r="BC73" s="1308"/>
      <c r="BD73" s="1308"/>
      <c r="BE73" s="1308"/>
      <c r="BF73" s="1308"/>
      <c r="BG73" s="1308"/>
      <c r="BH73" s="1308"/>
      <c r="BI73" s="1308"/>
      <c r="BJ73" s="1308"/>
      <c r="BK73" s="1308"/>
      <c r="BL73" s="1308"/>
      <c r="BM73" s="1308"/>
      <c r="BN73" s="1308"/>
      <c r="BO73" s="1308"/>
      <c r="BP73" s="1305">
        <v>82.6</v>
      </c>
      <c r="BQ73" s="1305"/>
      <c r="BR73" s="1305"/>
      <c r="BS73" s="1305"/>
      <c r="BT73" s="1305"/>
      <c r="BU73" s="1305"/>
      <c r="BV73" s="1305"/>
      <c r="BW73" s="1305"/>
      <c r="BX73" s="1305">
        <v>73.099999999999994</v>
      </c>
      <c r="BY73" s="1305"/>
      <c r="BZ73" s="1305"/>
      <c r="CA73" s="1305"/>
      <c r="CB73" s="1305"/>
      <c r="CC73" s="1305"/>
      <c r="CD73" s="1305"/>
      <c r="CE73" s="1305"/>
      <c r="CF73" s="1305">
        <v>68.400000000000006</v>
      </c>
      <c r="CG73" s="1305"/>
      <c r="CH73" s="1305"/>
      <c r="CI73" s="1305"/>
      <c r="CJ73" s="1305"/>
      <c r="CK73" s="1305"/>
      <c r="CL73" s="1305"/>
      <c r="CM73" s="1305"/>
      <c r="CN73" s="1305">
        <v>62.3</v>
      </c>
      <c r="CO73" s="1305"/>
      <c r="CP73" s="1305"/>
      <c r="CQ73" s="1305"/>
      <c r="CR73" s="1305"/>
      <c r="CS73" s="1305"/>
      <c r="CT73" s="1305"/>
      <c r="CU73" s="1305"/>
      <c r="CV73" s="1305">
        <v>58.6</v>
      </c>
      <c r="CW73" s="1305"/>
      <c r="CX73" s="1305"/>
      <c r="CY73" s="1305"/>
      <c r="CZ73" s="1305"/>
      <c r="DA73" s="1305"/>
      <c r="DB73" s="1305"/>
      <c r="DC73" s="1305"/>
    </row>
    <row r="74" spans="2:107" ht="13.5" x14ac:dyDescent="0.15">
      <c r="B74" s="386"/>
      <c r="G74" s="1316"/>
      <c r="H74" s="1316"/>
      <c r="I74" s="1316"/>
      <c r="J74" s="1316"/>
      <c r="K74" s="1306"/>
      <c r="L74" s="1306"/>
      <c r="M74" s="1306"/>
      <c r="N74" s="1306"/>
      <c r="AM74" s="39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5" x14ac:dyDescent="0.15">
      <c r="B75" s="386"/>
      <c r="G75" s="1316"/>
      <c r="H75" s="1316"/>
      <c r="I75" s="1311"/>
      <c r="J75" s="1311"/>
      <c r="K75" s="1312"/>
      <c r="L75" s="1312"/>
      <c r="M75" s="1312"/>
      <c r="N75" s="1312"/>
      <c r="AM75" s="393"/>
      <c r="AN75" s="1308"/>
      <c r="AO75" s="1308"/>
      <c r="AP75" s="1308"/>
      <c r="AQ75" s="1308"/>
      <c r="AR75" s="1308"/>
      <c r="AS75" s="1308"/>
      <c r="AT75" s="1308"/>
      <c r="AU75" s="1308"/>
      <c r="AV75" s="1308"/>
      <c r="AW75" s="1308"/>
      <c r="AX75" s="1308"/>
      <c r="AY75" s="1308"/>
      <c r="AZ75" s="1308"/>
      <c r="BA75" s="1308"/>
      <c r="BB75" s="1308" t="s">
        <v>641</v>
      </c>
      <c r="BC75" s="1308"/>
      <c r="BD75" s="1308"/>
      <c r="BE75" s="1308"/>
      <c r="BF75" s="1308"/>
      <c r="BG75" s="1308"/>
      <c r="BH75" s="1308"/>
      <c r="BI75" s="1308"/>
      <c r="BJ75" s="1308"/>
      <c r="BK75" s="1308"/>
      <c r="BL75" s="1308"/>
      <c r="BM75" s="1308"/>
      <c r="BN75" s="1308"/>
      <c r="BO75" s="1308"/>
      <c r="BP75" s="1305">
        <v>7.6</v>
      </c>
      <c r="BQ75" s="1305"/>
      <c r="BR75" s="1305"/>
      <c r="BS75" s="1305"/>
      <c r="BT75" s="1305"/>
      <c r="BU75" s="1305"/>
      <c r="BV75" s="1305"/>
      <c r="BW75" s="1305"/>
      <c r="BX75" s="1305">
        <v>7.6</v>
      </c>
      <c r="BY75" s="1305"/>
      <c r="BZ75" s="1305"/>
      <c r="CA75" s="1305"/>
      <c r="CB75" s="1305"/>
      <c r="CC75" s="1305"/>
      <c r="CD75" s="1305"/>
      <c r="CE75" s="1305"/>
      <c r="CF75" s="1305">
        <v>7.9</v>
      </c>
      <c r="CG75" s="1305"/>
      <c r="CH75" s="1305"/>
      <c r="CI75" s="1305"/>
      <c r="CJ75" s="1305"/>
      <c r="CK75" s="1305"/>
      <c r="CL75" s="1305"/>
      <c r="CM75" s="1305"/>
      <c r="CN75" s="1305">
        <v>8.3000000000000007</v>
      </c>
      <c r="CO75" s="1305"/>
      <c r="CP75" s="1305"/>
      <c r="CQ75" s="1305"/>
      <c r="CR75" s="1305"/>
      <c r="CS75" s="1305"/>
      <c r="CT75" s="1305"/>
      <c r="CU75" s="1305"/>
      <c r="CV75" s="1305">
        <v>7.1</v>
      </c>
      <c r="CW75" s="1305"/>
      <c r="CX75" s="1305"/>
      <c r="CY75" s="1305"/>
      <c r="CZ75" s="1305"/>
      <c r="DA75" s="1305"/>
      <c r="DB75" s="1305"/>
      <c r="DC75" s="1305"/>
    </row>
    <row r="76" spans="2:107" ht="13.5" x14ac:dyDescent="0.15">
      <c r="B76" s="386"/>
      <c r="G76" s="1316"/>
      <c r="H76" s="1316"/>
      <c r="I76" s="1311"/>
      <c r="J76" s="1311"/>
      <c r="K76" s="1312"/>
      <c r="L76" s="1312"/>
      <c r="M76" s="1312"/>
      <c r="N76" s="1312"/>
      <c r="AM76" s="39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5" x14ac:dyDescent="0.15">
      <c r="B77" s="386"/>
      <c r="G77" s="1311"/>
      <c r="H77" s="1311"/>
      <c r="I77" s="1311"/>
      <c r="J77" s="1311"/>
      <c r="K77" s="1306"/>
      <c r="L77" s="1306"/>
      <c r="M77" s="1306"/>
      <c r="N77" s="1306"/>
      <c r="AN77" s="1307" t="s">
        <v>643</v>
      </c>
      <c r="AO77" s="1307"/>
      <c r="AP77" s="1307"/>
      <c r="AQ77" s="1307"/>
      <c r="AR77" s="1307"/>
      <c r="AS77" s="1307"/>
      <c r="AT77" s="1307"/>
      <c r="AU77" s="1307"/>
      <c r="AV77" s="1307"/>
      <c r="AW77" s="1307"/>
      <c r="AX77" s="1307"/>
      <c r="AY77" s="1307"/>
      <c r="AZ77" s="1307"/>
      <c r="BA77" s="1307"/>
      <c r="BB77" s="1308" t="s">
        <v>642</v>
      </c>
      <c r="BC77" s="1308"/>
      <c r="BD77" s="1308"/>
      <c r="BE77" s="1308"/>
      <c r="BF77" s="1308"/>
      <c r="BG77" s="1308"/>
      <c r="BH77" s="1308"/>
      <c r="BI77" s="1308"/>
      <c r="BJ77" s="1308"/>
      <c r="BK77" s="1308"/>
      <c r="BL77" s="1308"/>
      <c r="BM77" s="1308"/>
      <c r="BN77" s="1308"/>
      <c r="BO77" s="1308"/>
      <c r="BP77" s="1305">
        <v>47</v>
      </c>
      <c r="BQ77" s="1305"/>
      <c r="BR77" s="1305"/>
      <c r="BS77" s="1305"/>
      <c r="BT77" s="1305"/>
      <c r="BU77" s="1305"/>
      <c r="BV77" s="1305"/>
      <c r="BW77" s="1305"/>
      <c r="BX77" s="1305">
        <v>41.4</v>
      </c>
      <c r="BY77" s="1305"/>
      <c r="BZ77" s="1305"/>
      <c r="CA77" s="1305"/>
      <c r="CB77" s="1305"/>
      <c r="CC77" s="1305"/>
      <c r="CD77" s="1305"/>
      <c r="CE77" s="1305"/>
      <c r="CF77" s="1305">
        <v>38.9</v>
      </c>
      <c r="CG77" s="1305"/>
      <c r="CH77" s="1305"/>
      <c r="CI77" s="1305"/>
      <c r="CJ77" s="1305"/>
      <c r="CK77" s="1305"/>
      <c r="CL77" s="1305"/>
      <c r="CM77" s="1305"/>
      <c r="CN77" s="1305">
        <v>37.6</v>
      </c>
      <c r="CO77" s="1305"/>
      <c r="CP77" s="1305"/>
      <c r="CQ77" s="1305"/>
      <c r="CR77" s="1305"/>
      <c r="CS77" s="1305"/>
      <c r="CT77" s="1305"/>
      <c r="CU77" s="1305"/>
      <c r="CV77" s="1305">
        <v>34</v>
      </c>
      <c r="CW77" s="1305"/>
      <c r="CX77" s="1305"/>
      <c r="CY77" s="1305"/>
      <c r="CZ77" s="1305"/>
      <c r="DA77" s="1305"/>
      <c r="DB77" s="1305"/>
      <c r="DC77" s="1305"/>
    </row>
    <row r="78" spans="2:107" ht="13.5" x14ac:dyDescent="0.15">
      <c r="B78" s="386"/>
      <c r="G78" s="1311"/>
      <c r="H78" s="1311"/>
      <c r="I78" s="1311"/>
      <c r="J78" s="1311"/>
      <c r="K78" s="1306"/>
      <c r="L78" s="1306"/>
      <c r="M78" s="1306"/>
      <c r="N78" s="1306"/>
      <c r="AN78" s="1307"/>
      <c r="AO78" s="1307"/>
      <c r="AP78" s="1307"/>
      <c r="AQ78" s="1307"/>
      <c r="AR78" s="1307"/>
      <c r="AS78" s="1307"/>
      <c r="AT78" s="1307"/>
      <c r="AU78" s="1307"/>
      <c r="AV78" s="1307"/>
      <c r="AW78" s="1307"/>
      <c r="AX78" s="1307"/>
      <c r="AY78" s="1307"/>
      <c r="AZ78" s="1307"/>
      <c r="BA78" s="1307"/>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5" x14ac:dyDescent="0.15">
      <c r="B79" s="386"/>
      <c r="G79" s="1311"/>
      <c r="H79" s="1311"/>
      <c r="I79" s="1309"/>
      <c r="J79" s="1309"/>
      <c r="K79" s="1310"/>
      <c r="L79" s="1310"/>
      <c r="M79" s="1310"/>
      <c r="N79" s="1310"/>
      <c r="AN79" s="1307"/>
      <c r="AO79" s="1307"/>
      <c r="AP79" s="1307"/>
      <c r="AQ79" s="1307"/>
      <c r="AR79" s="1307"/>
      <c r="AS79" s="1307"/>
      <c r="AT79" s="1307"/>
      <c r="AU79" s="1307"/>
      <c r="AV79" s="1307"/>
      <c r="AW79" s="1307"/>
      <c r="AX79" s="1307"/>
      <c r="AY79" s="1307"/>
      <c r="AZ79" s="1307"/>
      <c r="BA79" s="1307"/>
      <c r="BB79" s="1308" t="s">
        <v>641</v>
      </c>
      <c r="BC79" s="1308"/>
      <c r="BD79" s="1308"/>
      <c r="BE79" s="1308"/>
      <c r="BF79" s="1308"/>
      <c r="BG79" s="1308"/>
      <c r="BH79" s="1308"/>
      <c r="BI79" s="1308"/>
      <c r="BJ79" s="1308"/>
      <c r="BK79" s="1308"/>
      <c r="BL79" s="1308"/>
      <c r="BM79" s="1308"/>
      <c r="BN79" s="1308"/>
      <c r="BO79" s="1308"/>
      <c r="BP79" s="1305">
        <v>7.3</v>
      </c>
      <c r="BQ79" s="1305"/>
      <c r="BR79" s="1305"/>
      <c r="BS79" s="1305"/>
      <c r="BT79" s="1305"/>
      <c r="BU79" s="1305"/>
      <c r="BV79" s="1305"/>
      <c r="BW79" s="1305"/>
      <c r="BX79" s="1305">
        <v>6.7</v>
      </c>
      <c r="BY79" s="1305"/>
      <c r="BZ79" s="1305"/>
      <c r="CA79" s="1305"/>
      <c r="CB79" s="1305"/>
      <c r="CC79" s="1305"/>
      <c r="CD79" s="1305"/>
      <c r="CE79" s="1305"/>
      <c r="CF79" s="1305">
        <v>6.4</v>
      </c>
      <c r="CG79" s="1305"/>
      <c r="CH79" s="1305"/>
      <c r="CI79" s="1305"/>
      <c r="CJ79" s="1305"/>
      <c r="CK79" s="1305"/>
      <c r="CL79" s="1305"/>
      <c r="CM79" s="1305"/>
      <c r="CN79" s="1305">
        <v>6.1</v>
      </c>
      <c r="CO79" s="1305"/>
      <c r="CP79" s="1305"/>
      <c r="CQ79" s="1305"/>
      <c r="CR79" s="1305"/>
      <c r="CS79" s="1305"/>
      <c r="CT79" s="1305"/>
      <c r="CU79" s="1305"/>
      <c r="CV79" s="1305">
        <v>5.9</v>
      </c>
      <c r="CW79" s="1305"/>
      <c r="CX79" s="1305"/>
      <c r="CY79" s="1305"/>
      <c r="CZ79" s="1305"/>
      <c r="DA79" s="1305"/>
      <c r="DB79" s="1305"/>
      <c r="DC79" s="1305"/>
    </row>
    <row r="80" spans="2:107" ht="13.5" x14ac:dyDescent="0.15">
      <c r="B80" s="386"/>
      <c r="G80" s="1311"/>
      <c r="H80" s="1311"/>
      <c r="I80" s="1309"/>
      <c r="J80" s="1309"/>
      <c r="K80" s="1310"/>
      <c r="L80" s="1310"/>
      <c r="M80" s="1310"/>
      <c r="N80" s="1310"/>
      <c r="AN80" s="1307"/>
      <c r="AO80" s="1307"/>
      <c r="AP80" s="1307"/>
      <c r="AQ80" s="1307"/>
      <c r="AR80" s="1307"/>
      <c r="AS80" s="1307"/>
      <c r="AT80" s="1307"/>
      <c r="AU80" s="1307"/>
      <c r="AV80" s="1307"/>
      <c r="AW80" s="1307"/>
      <c r="AX80" s="1307"/>
      <c r="AY80" s="1307"/>
      <c r="AZ80" s="1307"/>
      <c r="BA80" s="1307"/>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JPb3a/qdY3e4OiCfe6MzFSl54thn07GovAZu3MjL/pal6sap0jRU6L8q/4DyT5wcXAFEfGRKc06f21atYNIJw==" saltValue="Yo35qxed7TqUGBmVR+5zG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G51:H54"/>
    <mergeCell ref="BP57:BW58"/>
    <mergeCell ref="BX57:CE58"/>
    <mergeCell ref="CF57:CM58"/>
    <mergeCell ref="CN57:CU58"/>
    <mergeCell ref="BB57:BO58"/>
    <mergeCell ref="CV53:DC54"/>
    <mergeCell ref="G55:H58"/>
    <mergeCell ref="I55:J56"/>
    <mergeCell ref="K55:K56"/>
    <mergeCell ref="L55:L56"/>
    <mergeCell ref="M55:M56"/>
    <mergeCell ref="N55:N56"/>
    <mergeCell ref="AN55:BA58"/>
    <mergeCell ref="BB55:BO56"/>
    <mergeCell ref="I51:J52"/>
    <mergeCell ref="K51:K52"/>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42578125" style="291" customWidth="1"/>
    <col min="35" max="122" width="2.42578125" style="290" customWidth="1"/>
    <col min="123" max="16384" width="2.425781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578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ozCSDeI2P4DVkn/OkZ3I5hgAcs5bG3D/0o+x4y6++b2v2R9esOIa0fpFKbuhJDqzj3AfL+idTkV4V1T4CBg3A==" saltValue="SMh5aIhXwajOIHMKll+H6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42578125" style="291" customWidth="1"/>
    <col min="35" max="122" width="2.42578125" style="290" customWidth="1"/>
    <col min="123" max="16384" width="2.425781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651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bixuLx3ZjYOJCGiylYZ0VRhMW1J2GPwCFYPWrSV7Jk6rKr5qgzScp9ldJf2NeLPbnxkq4ilSewo51t8sSbJ0Q==" saltValue="EB9iWxES1wkL1HRxNjxaW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x14ac:dyDescent="0.15"/>
  <cols>
    <col min="1" max="1" width="45.85546875" style="149" customWidth="1"/>
    <col min="2" max="8" width="13.42578125" style="149" customWidth="1"/>
    <col min="9" max="16384" width="11.140625" style="149"/>
  </cols>
  <sheetData>
    <row r="1" spans="1:8" x14ac:dyDescent="0.15">
      <c r="A1" s="143"/>
      <c r="B1" s="144"/>
      <c r="C1" s="145"/>
      <c r="D1" s="146"/>
      <c r="E1" s="147"/>
      <c r="F1" s="147"/>
      <c r="G1" s="147"/>
      <c r="H1" s="148"/>
    </row>
    <row r="2" spans="1:8" x14ac:dyDescent="0.15">
      <c r="A2" s="150"/>
      <c r="B2" s="151"/>
      <c r="C2" s="152"/>
      <c r="D2" s="153" t="s">
        <v>52</v>
      </c>
      <c r="E2" s="154"/>
      <c r="F2" s="155" t="s">
        <v>577</v>
      </c>
      <c r="G2" s="156"/>
      <c r="H2" s="157"/>
    </row>
    <row r="3" spans="1:8" x14ac:dyDescent="0.15">
      <c r="A3" s="153" t="s">
        <v>570</v>
      </c>
      <c r="B3" s="158"/>
      <c r="C3" s="159"/>
      <c r="D3" s="160">
        <v>57723</v>
      </c>
      <c r="E3" s="161"/>
      <c r="F3" s="162">
        <v>51613</v>
      </c>
      <c r="G3" s="163"/>
      <c r="H3" s="164"/>
    </row>
    <row r="4" spans="1:8" x14ac:dyDescent="0.15">
      <c r="A4" s="165"/>
      <c r="B4" s="166"/>
      <c r="C4" s="167"/>
      <c r="D4" s="168">
        <v>25927</v>
      </c>
      <c r="E4" s="169"/>
      <c r="F4" s="170">
        <v>25872</v>
      </c>
      <c r="G4" s="171"/>
      <c r="H4" s="172"/>
    </row>
    <row r="5" spans="1:8" x14ac:dyDescent="0.15">
      <c r="A5" s="153" t="s">
        <v>572</v>
      </c>
      <c r="B5" s="158"/>
      <c r="C5" s="159"/>
      <c r="D5" s="160">
        <v>50419</v>
      </c>
      <c r="E5" s="161"/>
      <c r="F5" s="162">
        <v>50880</v>
      </c>
      <c r="G5" s="163"/>
      <c r="H5" s="164"/>
    </row>
    <row r="6" spans="1:8" x14ac:dyDescent="0.15">
      <c r="A6" s="165"/>
      <c r="B6" s="166"/>
      <c r="C6" s="167"/>
      <c r="D6" s="168">
        <v>24999</v>
      </c>
      <c r="E6" s="169"/>
      <c r="F6" s="170">
        <v>27819</v>
      </c>
      <c r="G6" s="171"/>
      <c r="H6" s="172"/>
    </row>
    <row r="7" spans="1:8" x14ac:dyDescent="0.15">
      <c r="A7" s="153" t="s">
        <v>573</v>
      </c>
      <c r="B7" s="158"/>
      <c r="C7" s="159"/>
      <c r="D7" s="160">
        <v>61265</v>
      </c>
      <c r="E7" s="161"/>
      <c r="F7" s="162">
        <v>46395</v>
      </c>
      <c r="G7" s="163"/>
      <c r="H7" s="164"/>
    </row>
    <row r="8" spans="1:8" x14ac:dyDescent="0.15">
      <c r="A8" s="165"/>
      <c r="B8" s="166"/>
      <c r="C8" s="167"/>
      <c r="D8" s="168">
        <v>26709</v>
      </c>
      <c r="E8" s="169"/>
      <c r="F8" s="170">
        <v>26304</v>
      </c>
      <c r="G8" s="171"/>
      <c r="H8" s="172"/>
    </row>
    <row r="9" spans="1:8" x14ac:dyDescent="0.15">
      <c r="A9" s="153" t="s">
        <v>574</v>
      </c>
      <c r="B9" s="158"/>
      <c r="C9" s="159"/>
      <c r="D9" s="160">
        <v>54827</v>
      </c>
      <c r="E9" s="161"/>
      <c r="F9" s="162">
        <v>48088</v>
      </c>
      <c r="G9" s="163"/>
      <c r="H9" s="164"/>
    </row>
    <row r="10" spans="1:8" x14ac:dyDescent="0.15">
      <c r="A10" s="165"/>
      <c r="B10" s="166"/>
      <c r="C10" s="167"/>
      <c r="D10" s="168">
        <v>24295</v>
      </c>
      <c r="E10" s="169"/>
      <c r="F10" s="170">
        <v>25183</v>
      </c>
      <c r="G10" s="171"/>
      <c r="H10" s="172"/>
    </row>
    <row r="11" spans="1:8" x14ac:dyDescent="0.15">
      <c r="A11" s="153" t="s">
        <v>575</v>
      </c>
      <c r="B11" s="158"/>
      <c r="C11" s="159"/>
      <c r="D11" s="160">
        <v>74290</v>
      </c>
      <c r="E11" s="161"/>
      <c r="F11" s="162">
        <v>46457</v>
      </c>
      <c r="G11" s="163"/>
      <c r="H11" s="164"/>
    </row>
    <row r="12" spans="1:8" x14ac:dyDescent="0.15">
      <c r="A12" s="165"/>
      <c r="B12" s="166"/>
      <c r="C12" s="173"/>
      <c r="D12" s="168">
        <v>35059</v>
      </c>
      <c r="E12" s="169"/>
      <c r="F12" s="170">
        <v>24020</v>
      </c>
      <c r="G12" s="171"/>
      <c r="H12" s="172"/>
    </row>
    <row r="13" spans="1:8" x14ac:dyDescent="0.15">
      <c r="A13" s="153"/>
      <c r="B13" s="158"/>
      <c r="C13" s="174"/>
      <c r="D13" s="175">
        <v>59705</v>
      </c>
      <c r="E13" s="176"/>
      <c r="F13" s="177">
        <v>48687</v>
      </c>
      <c r="G13" s="178"/>
      <c r="H13" s="164"/>
    </row>
    <row r="14" spans="1:8" x14ac:dyDescent="0.15">
      <c r="A14" s="165"/>
      <c r="B14" s="166"/>
      <c r="C14" s="167"/>
      <c r="D14" s="168">
        <v>27398</v>
      </c>
      <c r="E14" s="169"/>
      <c r="F14" s="170">
        <v>25840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2.11</v>
      </c>
      <c r="C19" s="179">
        <f>ROUND(VALUE(SUBSTITUTE(実質収支比率等に係る経年分析!G$48,"▲","-")),2)</f>
        <v>2.0699999999999998</v>
      </c>
      <c r="D19" s="179">
        <f>ROUND(VALUE(SUBSTITUTE(実質収支比率等に係る経年分析!H$48,"▲","-")),2)</f>
        <v>1.64</v>
      </c>
      <c r="E19" s="179">
        <f>ROUND(VALUE(SUBSTITUTE(実質収支比率等に係る経年分析!I$48,"▲","-")),2)</f>
        <v>1.95</v>
      </c>
      <c r="F19" s="179">
        <f>ROUND(VALUE(SUBSTITUTE(実質収支比率等に係る経年分析!J$48,"▲","-")),2)</f>
        <v>1.64</v>
      </c>
    </row>
    <row r="20" spans="1:11" x14ac:dyDescent="0.15">
      <c r="A20" s="179" t="s">
        <v>55</v>
      </c>
      <c r="B20" s="179">
        <f>ROUND(VALUE(SUBSTITUTE(実質収支比率等に係る経年分析!F$47,"▲","-")),2)</f>
        <v>2.63</v>
      </c>
      <c r="C20" s="179">
        <f>ROUND(VALUE(SUBSTITUTE(実質収支比率等に係る経年分析!G$47,"▲","-")),2)</f>
        <v>2.96</v>
      </c>
      <c r="D20" s="179">
        <f>ROUND(VALUE(SUBSTITUTE(実質収支比率等に係る経年分析!H$47,"▲","-")),2)</f>
        <v>2.95</v>
      </c>
      <c r="E20" s="179">
        <f>ROUND(VALUE(SUBSTITUTE(実質収支比率等に係る経年分析!I$47,"▲","-")),2)</f>
        <v>2.96</v>
      </c>
      <c r="F20" s="179">
        <f>ROUND(VALUE(SUBSTITUTE(実質収支比率等に係る経年分析!J$47,"▲","-")),2)</f>
        <v>2.97</v>
      </c>
    </row>
    <row r="21" spans="1:11" x14ac:dyDescent="0.15">
      <c r="A21" s="179" t="s">
        <v>56</v>
      </c>
      <c r="B21" s="179">
        <f>IF(ISNUMBER(VALUE(SUBSTITUTE(実質収支比率等に係る経年分析!F$49,"▲","-"))),ROUND(VALUE(SUBSTITUTE(実質収支比率等に係る経年分析!F$49,"▲","-")),2),NA())</f>
        <v>1.97</v>
      </c>
      <c r="C21" s="179">
        <f>IF(ISNUMBER(VALUE(SUBSTITUTE(実質収支比率等に係る経年分析!G$49,"▲","-"))),ROUND(VALUE(SUBSTITUTE(実質収支比率等に係る経年分析!G$49,"▲","-")),2),NA())</f>
        <v>1.7</v>
      </c>
      <c r="D21" s="179">
        <f>IF(ISNUMBER(VALUE(SUBSTITUTE(実質収支比率等に係る経年分析!H$49,"▲","-"))),ROUND(VALUE(SUBSTITUTE(実質収支比率等に係る経年分析!H$49,"▲","-")),2),NA())</f>
        <v>0.56000000000000005</v>
      </c>
      <c r="E21" s="179">
        <f>IF(ISNUMBER(VALUE(SUBSTITUTE(実質収支比率等に係る経年分析!I$49,"▲","-"))),ROUND(VALUE(SUBSTITUTE(実質収支比率等に係る経年分析!I$49,"▲","-")),2),NA())</f>
        <v>1.78</v>
      </c>
      <c r="F21" s="179">
        <f>IF(ISNUMBER(VALUE(SUBSTITUTE(実質収支比率等に係る経年分析!J$49,"▲","-"))),ROUND(VALUE(SUBSTITUTE(実質収支比率等に係る経年分析!J$49,"▲","-")),2),NA())</f>
        <v>0.78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7.22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5.44</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5.55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5.93</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1.6</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金沢市介護保険費特別会計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0.45</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0.65</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0.74</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1.42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1.19</v>
      </c>
    </row>
    <row r="30" spans="1:11" x14ac:dyDescent="0.15">
      <c r="A30" s="180" t="str">
        <f>IF(連結実質赤字比率に係る赤字・黒字の構成分析!C$40="",NA(),連結実質赤字比率に係る赤字・黒字の構成分析!C$40)</f>
        <v>一般会計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2.02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1.6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1.93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1.62</v>
      </c>
    </row>
    <row r="31" spans="1:11" x14ac:dyDescent="0.15">
      <c r="A31" s="180" t="str">
        <f>IF(連結実質赤字比率に係る赤字・黒字の構成分析!C$39="",NA(),連結実質赤字比率に係る赤字・黒字の構成分析!C$39)</f>
        <v>金沢市中央卸売市場事業特別会計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1.47</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1.62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1.73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1.79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1.82</v>
      </c>
    </row>
    <row r="32" spans="1:11" x14ac:dyDescent="0.15">
      <c r="A32" s="180" t="str">
        <f>IF(連結実質赤字比率に係る赤字・黒字の構成分析!C$38="",NA(),連結実質赤字比率に係る赤字・黒字の構成分析!C$38)</f>
        <v>金沢市発電事業特別会計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1.05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1.17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1.48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2.2799999999999998</v>
      </c>
    </row>
    <row r="33" spans="1:16" x14ac:dyDescent="0.15">
      <c r="A33" s="180" t="str">
        <f>IF(連結実質赤字比率に係る赤字・黒字の構成分析!C$37="",NA(),連結実質赤字比率に係る赤字・黒字の構成分析!C$37)</f>
        <v>金沢市病院事業特別会計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3.22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3.62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3.68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3.36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3.31</v>
      </c>
    </row>
    <row r="34" spans="1:16" x14ac:dyDescent="0.15">
      <c r="A34" s="180" t="str">
        <f>IF(連結実質赤字比率に係る赤字・黒字の構成分析!C$36="",NA(),連結実質赤字比率に係る赤字・黒字の構成分析!C$36)</f>
        <v>金沢市ガス事業特別会計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2.4500000000000002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3.03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3.32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3.35</v>
      </c>
    </row>
    <row r="35" spans="1:16" x14ac:dyDescent="0.15">
      <c r="A35" s="180" t="str">
        <f>IF(連結実質赤字比率に係る赤字・黒字の構成分析!C$35="",NA(),連結実質赤字比率に係る赤字・黒字の構成分析!C$35)</f>
        <v>金沢市下水道事業特別会計</v>
      </c>
      <c r="B35" s="180" t="e">
        <f>IF(ROUND(VALUE(SUBSTITUTE(連結実質赤字比率に係る赤字・黒字の構成分析!F$35,"▲", "-")), 2) &lt; 0, ABS(ROUND(VALUE(SUBSTITUTE(連結実質赤字比率に係る赤字・黒字の構成分析!F$35,"▲", "-")), 2)), NA())</f>
        <v>#VALUE!</v>
      </c>
      <c r="C35" s="180" t="e">
        <f>IF(ROUND(VALUE(SUBSTITUTE(連結実質赤字比率に係る赤字・黒字の構成分析!F$35,"▲", "-")), 2) &gt;= 0, ABS(ROUND(VALUE(SUBSTITUTE(連結実質赤字比率に係る赤字・黒字の構成分析!F$35,"▲", "-")), 2)), NA())</f>
        <v>#VALUE!</v>
      </c>
      <c r="D35" s="180" t="e">
        <f>IF(ROUND(VALUE(SUBSTITUTE(連結実質赤字比率に係る赤字・黒字の構成分析!G$35,"▲", "-")), 2) &lt; 0, ABS(ROUND(VALUE(SUBSTITUTE(連結実質赤字比率に係る赤字・黒字の構成分析!G$35,"▲", "-")), 2)), NA())</f>
        <v>#VALUE!</v>
      </c>
      <c r="E35" s="180" t="e">
        <f>IF(ROUND(VALUE(SUBSTITUTE(連結実質赤字比率に係る赤字・黒字の構成分析!G$35,"▲", "-")), 2) &gt;= 0, ABS(ROUND(VALUE(SUBSTITUTE(連結実質赤字比率に係る赤字・黒字の構成分析!G$35,"▲", "-")), 2)), NA())</f>
        <v>#VALUE!</v>
      </c>
      <c r="F35" s="180" t="e">
        <f>IF(ROUND(VALUE(SUBSTITUTE(連結実質赤字比率に係る赤字・黒字の構成分析!H$35,"▲", "-")), 2) &lt; 0, ABS(ROUND(VALUE(SUBSTITUTE(連結実質赤字比率に係る赤字・黒字の構成分析!H$35,"▲", "-")), 2)), NA())</f>
        <v>#VALUE!</v>
      </c>
      <c r="G35" s="180" t="e">
        <f>IF(ROUND(VALUE(SUBSTITUTE(連結実質赤字比率に係る赤字・黒字の構成分析!H$35,"▲", "-")), 2) &gt;= 0, ABS(ROUND(VALUE(SUBSTITUTE(連結実質赤字比率に係る赤字・黒字の構成分析!H$35,"▲", "-")), 2)), NA())</f>
        <v>#VALUE!</v>
      </c>
      <c r="H35" s="180" t="e">
        <f>IF(ROUND(VALUE(SUBSTITUTE(連結実質赤字比率に係る赤字・黒字の構成分析!I$35,"▲", "-")), 2) &lt; 0, ABS(ROUND(VALUE(SUBSTITUTE(連結実質赤字比率に係る赤字・黒字の構成分析!I$35,"▲", "-")), 2)), NA())</f>
        <v>#VALUE!</v>
      </c>
      <c r="I35" s="180" t="e">
        <f>IF(ROUND(VALUE(SUBSTITUTE(連結実質赤字比率に係る赤字・黒字の構成分析!I$35,"▲", "-")), 2) &gt;= 0, ABS(ROUND(VALUE(SUBSTITUTE(連結実質赤字比率に係る赤字・黒字の構成分析!I$35,"▲", "-")), 2)), NA())</f>
        <v>#VALUE!</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3.37</v>
      </c>
    </row>
    <row r="36" spans="1:16" x14ac:dyDescent="0.15">
      <c r="A36" s="180" t="str">
        <f>IF(連結実質赤字比率に係る赤字・黒字の構成分析!C$34="",NA(),連結実質赤字比率に係る赤字・黒字の構成分析!C$34)</f>
        <v>金沢市水道事業特別会計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6.09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5.99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6.45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7.14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7.13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26096</v>
      </c>
      <c r="E42" s="181"/>
      <c r="F42" s="181"/>
      <c r="G42" s="181">
        <f>'実質公債費比率（分子）の構造'!L$52</f>
        <v>24857</v>
      </c>
      <c r="H42" s="181"/>
      <c r="I42" s="181"/>
      <c r="J42" s="181">
        <f>'実質公債費比率（分子）の構造'!M$52</f>
        <v>25141</v>
      </c>
      <c r="K42" s="181"/>
      <c r="L42" s="181"/>
      <c r="M42" s="181">
        <f>'実質公債費比率（分子）の構造'!N$52</f>
        <v>23713</v>
      </c>
      <c r="N42" s="181"/>
      <c r="O42" s="181"/>
      <c r="P42" s="181">
        <f>'実質公債費比率（分子）の構造'!O$52</f>
        <v>22979</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t="str">
        <f>'実質公債費比率（分子）の構造'!O$51</f>
        <v>-</v>
      </c>
      <c r="O43" s="181"/>
      <c r="P43" s="181"/>
    </row>
    <row r="44" spans="1:16" x14ac:dyDescent="0.15">
      <c r="A44" s="181" t="s">
        <v>65</v>
      </c>
      <c r="B44" s="181">
        <f>'実質公債費比率（分子）の構造'!K$50</f>
        <v>24</v>
      </c>
      <c r="C44" s="181"/>
      <c r="D44" s="181"/>
      <c r="E44" s="181">
        <f>'実質公債費比率（分子）の構造'!L$50</f>
        <v>6</v>
      </c>
      <c r="F44" s="181"/>
      <c r="G44" s="181"/>
      <c r="H44" s="181" t="str">
        <f>'実質公債費比率（分子）の構造'!M$50</f>
        <v>-</v>
      </c>
      <c r="I44" s="181"/>
      <c r="J44" s="181"/>
      <c r="K44" s="181" t="str">
        <f>'実質公債費比率（分子）の構造'!N$50</f>
        <v>-</v>
      </c>
      <c r="L44" s="181"/>
      <c r="M44" s="181"/>
      <c r="N44" s="181">
        <f>'実質公債費比率（分子）の構造'!O$50</f>
        <v>108</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6379</v>
      </c>
      <c r="C46" s="181"/>
      <c r="D46" s="181"/>
      <c r="E46" s="181">
        <f>'実質公債費比率（分子）の構造'!L$48</f>
        <v>6344</v>
      </c>
      <c r="F46" s="181"/>
      <c r="G46" s="181"/>
      <c r="H46" s="181">
        <f>'実質公債費比率（分子）の構造'!M$48</f>
        <v>6232</v>
      </c>
      <c r="I46" s="181"/>
      <c r="J46" s="181"/>
      <c r="K46" s="181">
        <f>'実質公債費比率（分子）の構造'!N$48</f>
        <v>5841</v>
      </c>
      <c r="L46" s="181"/>
      <c r="M46" s="181"/>
      <c r="N46" s="181">
        <f>'実質公債費比率（分子）の構造'!O$48</f>
        <v>5746</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25460</v>
      </c>
      <c r="C49" s="181"/>
      <c r="D49" s="181"/>
      <c r="E49" s="181">
        <f>'実質公債費比率（分子）の構造'!L$45</f>
        <v>25465</v>
      </c>
      <c r="F49" s="181"/>
      <c r="G49" s="181"/>
      <c r="H49" s="181">
        <f>'実質公債費比率（分子）の構造'!M$45</f>
        <v>25999</v>
      </c>
      <c r="I49" s="181"/>
      <c r="J49" s="181"/>
      <c r="K49" s="181">
        <f>'実質公債費比率（分子）の構造'!N$45</f>
        <v>24656</v>
      </c>
      <c r="L49" s="181"/>
      <c r="M49" s="181"/>
      <c r="N49" s="181">
        <f>'実質公債費比率（分子）の構造'!O$45</f>
        <v>21291</v>
      </c>
      <c r="O49" s="181"/>
      <c r="P49" s="181"/>
    </row>
    <row r="50" spans="1:16" x14ac:dyDescent="0.15">
      <c r="A50" s="181" t="s">
        <v>71</v>
      </c>
      <c r="B50" s="181" t="e">
        <f>NA()</f>
        <v>#N/A</v>
      </c>
      <c r="C50" s="181">
        <f>IF(ISNUMBER('実質公債費比率（分子）の構造'!K$53),'実質公債費比率（分子）の構造'!K$53,NA())</f>
        <v>5767</v>
      </c>
      <c r="D50" s="181" t="e">
        <f>NA()</f>
        <v>#N/A</v>
      </c>
      <c r="E50" s="181" t="e">
        <f>NA()</f>
        <v>#N/A</v>
      </c>
      <c r="F50" s="181">
        <f>IF(ISNUMBER('実質公債費比率（分子）の構造'!L$53),'実質公債費比率（分子）の構造'!L$53,NA())</f>
        <v>6958</v>
      </c>
      <c r="G50" s="181" t="e">
        <f>NA()</f>
        <v>#N/A</v>
      </c>
      <c r="H50" s="181" t="e">
        <f>NA()</f>
        <v>#N/A</v>
      </c>
      <c r="I50" s="181">
        <f>IF(ISNUMBER('実質公債費比率（分子）の構造'!M$53),'実質公債費比率（分子）の構造'!M$53,NA())</f>
        <v>7090</v>
      </c>
      <c r="J50" s="181" t="e">
        <f>NA()</f>
        <v>#N/A</v>
      </c>
      <c r="K50" s="181" t="e">
        <f>NA()</f>
        <v>#N/A</v>
      </c>
      <c r="L50" s="181">
        <f>IF(ISNUMBER('実質公債費比率（分子）の構造'!N$53),'実質公債費比率（分子）の構造'!N$53,NA())</f>
        <v>6784</v>
      </c>
      <c r="M50" s="181" t="e">
        <f>NA()</f>
        <v>#N/A</v>
      </c>
      <c r="N50" s="181" t="e">
        <f>NA()</f>
        <v>#N/A</v>
      </c>
      <c r="O50" s="181">
        <f>IF(ISNUMBER('実質公債費比率（分子）の構造'!O$53),'実質公債費比率（分子）の構造'!O$53,NA())</f>
        <v>4166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206729</v>
      </c>
      <c r="E56" s="180"/>
      <c r="F56" s="180"/>
      <c r="G56" s="180">
        <f>'将来負担比率（分子）の構造'!J$52</f>
        <v>202108</v>
      </c>
      <c r="H56" s="180"/>
      <c r="I56" s="180"/>
      <c r="J56" s="180">
        <f>'将来負担比率（分子）の構造'!K$52</f>
        <v>197669</v>
      </c>
      <c r="K56" s="180"/>
      <c r="L56" s="180"/>
      <c r="M56" s="180">
        <f>'将来負担比率（分子）の構造'!L$52</f>
        <v>193067</v>
      </c>
      <c r="N56" s="180"/>
      <c r="O56" s="180"/>
      <c r="P56" s="180">
        <f>'将来負担比率（分子）の構造'!M$52</f>
        <v>190437</v>
      </c>
    </row>
    <row r="57" spans="1:16" x14ac:dyDescent="0.15">
      <c r="A57" s="180" t="s">
        <v>42</v>
      </c>
      <c r="B57" s="180"/>
      <c r="C57" s="180"/>
      <c r="D57" s="180">
        <f>'将来負担比率（分子）の構造'!I$51</f>
        <v>55048</v>
      </c>
      <c r="E57" s="180"/>
      <c r="F57" s="180"/>
      <c r="G57" s="180">
        <f>'将来負担比率（分子）の構造'!J$51</f>
        <v>52818</v>
      </c>
      <c r="H57" s="180"/>
      <c r="I57" s="180"/>
      <c r="J57" s="180">
        <f>'将来負担比率（分子）の構造'!K$51</f>
        <v>51383</v>
      </c>
      <c r="K57" s="180"/>
      <c r="L57" s="180"/>
      <c r="M57" s="180">
        <f>'将来負担比率（分子）の構造'!L$51</f>
        <v>49923</v>
      </c>
      <c r="N57" s="180"/>
      <c r="O57" s="180"/>
      <c r="P57" s="180">
        <f>'将来負担比率（分子）の構造'!M$51</f>
        <v>50398</v>
      </c>
    </row>
    <row r="58" spans="1:16" x14ac:dyDescent="0.15">
      <c r="A58" s="180" t="s">
        <v>41</v>
      </c>
      <c r="B58" s="180"/>
      <c r="C58" s="180"/>
      <c r="D58" s="180">
        <f>'将来負担比率（分子）の構造'!I$50</f>
        <v>12141</v>
      </c>
      <c r="E58" s="180"/>
      <c r="F58" s="180"/>
      <c r="G58" s="180">
        <f>'将来負担比率（分子）の構造'!J$50</f>
        <v>12909</v>
      </c>
      <c r="H58" s="180"/>
      <c r="I58" s="180"/>
      <c r="J58" s="180">
        <f>'将来負担比率（分子）の構造'!K$50</f>
        <v>12300</v>
      </c>
      <c r="K58" s="180"/>
      <c r="L58" s="180"/>
      <c r="M58" s="180">
        <f>'将来負担比率（分子）の構造'!L$50</f>
        <v>14762</v>
      </c>
      <c r="N58" s="180"/>
      <c r="O58" s="180"/>
      <c r="P58" s="180">
        <f>'将来負担比率（分子）の構造'!M$50</f>
        <v>16649</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18480</v>
      </c>
      <c r="C62" s="180"/>
      <c r="D62" s="180"/>
      <c r="E62" s="180">
        <f>'将来負担比率（分子）の構造'!J$45</f>
        <v>17054</v>
      </c>
      <c r="F62" s="180"/>
      <c r="G62" s="180"/>
      <c r="H62" s="180">
        <f>'将来負担比率（分子）の構造'!K$45</f>
        <v>16791</v>
      </c>
      <c r="I62" s="180"/>
      <c r="J62" s="180"/>
      <c r="K62" s="180">
        <f>'将来負担比率（分子）の構造'!L$45</f>
        <v>16201</v>
      </c>
      <c r="L62" s="180"/>
      <c r="M62" s="180"/>
      <c r="N62" s="180">
        <f>'将来負担比率（分子）の構造'!M$45</f>
        <v>16017</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86103</v>
      </c>
      <c r="C64" s="180"/>
      <c r="D64" s="180"/>
      <c r="E64" s="180">
        <f>'将来負担比率（分子）の構造'!J$43</f>
        <v>82606</v>
      </c>
      <c r="F64" s="180"/>
      <c r="G64" s="180"/>
      <c r="H64" s="180">
        <f>'将来負担比率（分子）の構造'!K$43</f>
        <v>78865</v>
      </c>
      <c r="I64" s="180"/>
      <c r="J64" s="180"/>
      <c r="K64" s="180">
        <f>'将来負担比率（分子）の構造'!L$43</f>
        <v>75980</v>
      </c>
      <c r="L64" s="180"/>
      <c r="M64" s="180"/>
      <c r="N64" s="180">
        <f>'将来負担比率（分子）の構造'!M$43</f>
        <v>72236</v>
      </c>
      <c r="O64" s="180"/>
      <c r="P64" s="180"/>
    </row>
    <row r="65" spans="1:16" x14ac:dyDescent="0.15">
      <c r="A65" s="180" t="s">
        <v>32</v>
      </c>
      <c r="B65" s="180">
        <f>'将来負担比率（分子）の構造'!I$42</f>
        <v>1103</v>
      </c>
      <c r="C65" s="180"/>
      <c r="D65" s="180"/>
      <c r="E65" s="180">
        <f>'将来負担比率（分子）の構造'!J$42</f>
        <v>980</v>
      </c>
      <c r="F65" s="180"/>
      <c r="G65" s="180"/>
      <c r="H65" s="180">
        <f>'将来負担比率（分子）の構造'!K$42</f>
        <v>880</v>
      </c>
      <c r="I65" s="180"/>
      <c r="J65" s="180"/>
      <c r="K65" s="180">
        <f>'将来負担比率（分子）の構造'!L$42</f>
        <v>1916</v>
      </c>
      <c r="L65" s="180"/>
      <c r="M65" s="180"/>
      <c r="N65" s="180">
        <f>'将来負担比率（分子）の構造'!M$42</f>
        <v>1762</v>
      </c>
      <c r="O65" s="180"/>
      <c r="P65" s="180"/>
    </row>
    <row r="66" spans="1:16" x14ac:dyDescent="0.15">
      <c r="A66" s="180" t="s">
        <v>31</v>
      </c>
      <c r="B66" s="180">
        <f>'将来負担比率（分子）の構造'!I$41</f>
        <v>236614</v>
      </c>
      <c r="C66" s="180"/>
      <c r="D66" s="180"/>
      <c r="E66" s="180">
        <f>'将来負担比率（分子）の構造'!J$41</f>
        <v>227452</v>
      </c>
      <c r="F66" s="180"/>
      <c r="G66" s="180"/>
      <c r="H66" s="180">
        <f>'将来負担比率（分子）の構造'!K$41</f>
        <v>221882</v>
      </c>
      <c r="I66" s="180"/>
      <c r="J66" s="180"/>
      <c r="K66" s="180">
        <f>'将来負担比率（分子）の構造'!L$41</f>
        <v>215791</v>
      </c>
      <c r="L66" s="180"/>
      <c r="M66" s="180"/>
      <c r="N66" s="180">
        <f>'将来負担比率（分子）の構造'!M$41</f>
        <v>216911</v>
      </c>
      <c r="O66" s="180"/>
      <c r="P66" s="180"/>
    </row>
    <row r="67" spans="1:16" x14ac:dyDescent="0.15">
      <c r="A67" s="180" t="s">
        <v>75</v>
      </c>
      <c r="B67" s="180" t="e">
        <f>NA()</f>
        <v>#N/A</v>
      </c>
      <c r="C67" s="180">
        <f>IF(ISNUMBER('将来負担比率（分子）の構造'!I$53), IF('将来負担比率（分子）の構造'!I$53 &lt; 0, 0, '将来負担比率（分子）の構造'!I$53), NA())</f>
        <v>68381</v>
      </c>
      <c r="D67" s="180" t="e">
        <f>NA()</f>
        <v>#N/A</v>
      </c>
      <c r="E67" s="180" t="e">
        <f>NA()</f>
        <v>#N/A</v>
      </c>
      <c r="F67" s="180">
        <f>IF(ISNUMBER('将来負担比率（分子）の構造'!J$53), IF('将来負担比率（分子）の構造'!J$53 &lt; 0, 0, '将来負担比率（分子）の構造'!J$53), NA())</f>
        <v>60257</v>
      </c>
      <c r="G67" s="180" t="e">
        <f>NA()</f>
        <v>#N/A</v>
      </c>
      <c r="H67" s="180" t="e">
        <f>NA()</f>
        <v>#N/A</v>
      </c>
      <c r="I67" s="180">
        <f>IF(ISNUMBER('将来負担比率（分子）の構造'!K$53), IF('将来負担比率（分子）の構造'!K$53 &lt; 0, 0, '将来負担比率（分子）の構造'!K$53), NA())</f>
        <v>57067</v>
      </c>
      <c r="J67" s="180" t="e">
        <f>NA()</f>
        <v>#N/A</v>
      </c>
      <c r="K67" s="180" t="e">
        <f>NA()</f>
        <v>#N/A</v>
      </c>
      <c r="L67" s="180">
        <f>IF(ISNUMBER('将来負担比率（分子）の構造'!L$53), IF('将来負担比率（分子）の構造'!L$53 &lt; 0, 0, '将来負担比率（分子）の構造'!L$53), NA())</f>
        <v>52137</v>
      </c>
      <c r="M67" s="180" t="e">
        <f>NA()</f>
        <v>#N/A</v>
      </c>
      <c r="N67" s="180" t="e">
        <f>NA()</f>
        <v>#N/A</v>
      </c>
      <c r="O67" s="180">
        <f>IF(ISNUMBER('将来負担比率（分子）の構造'!M$53), IF('将来負担比率（分子）の構造'!M$53 &lt; 0, 0, '将来負担比率（分子）の構造'!M$53), NA())</f>
        <v>49443</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3005</v>
      </c>
      <c r="C72" s="184">
        <f>基金残高に係る経年分析!G55</f>
        <v>3006</v>
      </c>
      <c r="D72" s="184">
        <f>基金残高に係る経年分析!H55</f>
        <v>3006</v>
      </c>
    </row>
    <row r="73" spans="1:16" x14ac:dyDescent="0.15">
      <c r="A73" s="183" t="s">
        <v>78</v>
      </c>
      <c r="B73" s="184">
        <f>基金残高に係る経年分析!F56</f>
        <v>104</v>
      </c>
      <c r="C73" s="184">
        <f>基金残高に係る経年分析!G56</f>
        <v>104</v>
      </c>
      <c r="D73" s="184">
        <f>基金残高に係る経年分析!H56</f>
        <v>104</v>
      </c>
    </row>
    <row r="74" spans="1:16" x14ac:dyDescent="0.15">
      <c r="A74" s="183" t="s">
        <v>79</v>
      </c>
      <c r="B74" s="184">
        <f>基金残高に係る経年分析!F57</f>
        <v>10826</v>
      </c>
      <c r="C74" s="184">
        <f>基金残高に係る経年分析!G57</f>
        <v>12535</v>
      </c>
      <c r="D74" s="184">
        <f>基金残高に係る経年分析!H57</f>
        <v>13735</v>
      </c>
    </row>
  </sheetData>
  <sheetProtection algorithmName="SHA-512" hashValue="uoJ/BSNh6trr7sVXcliei4flaOqtKBkNbV2OCv+qzGIrfyJz5WRosEzKiH90/8h4QW+1v0dKb4xAlN9/tRAd4g==" saltValue="cy9MrZmEenTMg9kiFodqH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5703125" style="225" customWidth="1"/>
    <col min="96" max="133" width="1.5703125" style="241" customWidth="1"/>
    <col min="134" max="143" width="1.57031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225</v>
      </c>
      <c r="C5" s="761"/>
      <c r="D5" s="761"/>
      <c r="E5" s="761"/>
      <c r="F5" s="761"/>
      <c r="G5" s="761"/>
      <c r="H5" s="761"/>
      <c r="I5" s="761"/>
      <c r="J5" s="761"/>
      <c r="K5" s="761"/>
      <c r="L5" s="761"/>
      <c r="M5" s="761"/>
      <c r="N5" s="761"/>
      <c r="O5" s="761"/>
      <c r="P5" s="761"/>
      <c r="Q5" s="762"/>
      <c r="R5" s="726">
        <v>82079625</v>
      </c>
      <c r="S5" s="727"/>
      <c r="T5" s="727"/>
      <c r="U5" s="727"/>
      <c r="V5" s="727"/>
      <c r="W5" s="727"/>
      <c r="X5" s="727"/>
      <c r="Y5" s="773"/>
      <c r="Z5" s="791">
        <v>45.2</v>
      </c>
      <c r="AA5" s="791"/>
      <c r="AB5" s="791"/>
      <c r="AC5" s="791"/>
      <c r="AD5" s="792">
        <v>75805828</v>
      </c>
      <c r="AE5" s="792"/>
      <c r="AF5" s="792"/>
      <c r="AG5" s="792"/>
      <c r="AH5" s="792"/>
      <c r="AI5" s="792"/>
      <c r="AJ5" s="792"/>
      <c r="AK5" s="792"/>
      <c r="AL5" s="774">
        <v>78.3</v>
      </c>
      <c r="AM5" s="743"/>
      <c r="AN5" s="743"/>
      <c r="AO5" s="775"/>
      <c r="AP5" s="760" t="s">
        <v>226</v>
      </c>
      <c r="AQ5" s="761"/>
      <c r="AR5" s="761"/>
      <c r="AS5" s="761"/>
      <c r="AT5" s="761"/>
      <c r="AU5" s="761"/>
      <c r="AV5" s="761"/>
      <c r="AW5" s="761"/>
      <c r="AX5" s="761"/>
      <c r="AY5" s="761"/>
      <c r="AZ5" s="761"/>
      <c r="BA5" s="761"/>
      <c r="BB5" s="761"/>
      <c r="BC5" s="761"/>
      <c r="BD5" s="761"/>
      <c r="BE5" s="761"/>
      <c r="BF5" s="762"/>
      <c r="BG5" s="661">
        <v>73210357</v>
      </c>
      <c r="BH5" s="664"/>
      <c r="BI5" s="664"/>
      <c r="BJ5" s="664"/>
      <c r="BK5" s="664"/>
      <c r="BL5" s="664"/>
      <c r="BM5" s="664"/>
      <c r="BN5" s="665"/>
      <c r="BO5" s="723">
        <v>89.2</v>
      </c>
      <c r="BP5" s="723"/>
      <c r="BQ5" s="723"/>
      <c r="BR5" s="723"/>
      <c r="BS5" s="724">
        <v>1536725</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15">
      <c r="B6" s="658" t="s">
        <v>230</v>
      </c>
      <c r="C6" s="659"/>
      <c r="D6" s="659"/>
      <c r="E6" s="659"/>
      <c r="F6" s="659"/>
      <c r="G6" s="659"/>
      <c r="H6" s="659"/>
      <c r="I6" s="659"/>
      <c r="J6" s="659"/>
      <c r="K6" s="659"/>
      <c r="L6" s="659"/>
      <c r="M6" s="659"/>
      <c r="N6" s="659"/>
      <c r="O6" s="659"/>
      <c r="P6" s="659"/>
      <c r="Q6" s="660"/>
      <c r="R6" s="661">
        <v>1208538</v>
      </c>
      <c r="S6" s="664"/>
      <c r="T6" s="664"/>
      <c r="U6" s="664"/>
      <c r="V6" s="664"/>
      <c r="W6" s="664"/>
      <c r="X6" s="664"/>
      <c r="Y6" s="665"/>
      <c r="Z6" s="723">
        <v>0.7</v>
      </c>
      <c r="AA6" s="723"/>
      <c r="AB6" s="723"/>
      <c r="AC6" s="723"/>
      <c r="AD6" s="724">
        <v>1208538</v>
      </c>
      <c r="AE6" s="724"/>
      <c r="AF6" s="724"/>
      <c r="AG6" s="724"/>
      <c r="AH6" s="724"/>
      <c r="AI6" s="724"/>
      <c r="AJ6" s="724"/>
      <c r="AK6" s="724"/>
      <c r="AL6" s="666">
        <v>1.2</v>
      </c>
      <c r="AM6" s="667"/>
      <c r="AN6" s="667"/>
      <c r="AO6" s="725"/>
      <c r="AP6" s="658" t="s">
        <v>231</v>
      </c>
      <c r="AQ6" s="659"/>
      <c r="AR6" s="659"/>
      <c r="AS6" s="659"/>
      <c r="AT6" s="659"/>
      <c r="AU6" s="659"/>
      <c r="AV6" s="659"/>
      <c r="AW6" s="659"/>
      <c r="AX6" s="659"/>
      <c r="AY6" s="659"/>
      <c r="AZ6" s="659"/>
      <c r="BA6" s="659"/>
      <c r="BB6" s="659"/>
      <c r="BC6" s="659"/>
      <c r="BD6" s="659"/>
      <c r="BE6" s="659"/>
      <c r="BF6" s="660"/>
      <c r="BG6" s="661">
        <v>73210357</v>
      </c>
      <c r="BH6" s="664"/>
      <c r="BI6" s="664"/>
      <c r="BJ6" s="664"/>
      <c r="BK6" s="664"/>
      <c r="BL6" s="664"/>
      <c r="BM6" s="664"/>
      <c r="BN6" s="665"/>
      <c r="BO6" s="723">
        <v>89.2</v>
      </c>
      <c r="BP6" s="723"/>
      <c r="BQ6" s="723"/>
      <c r="BR6" s="723"/>
      <c r="BS6" s="724">
        <v>1536725</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866283</v>
      </c>
      <c r="CS6" s="664"/>
      <c r="CT6" s="664"/>
      <c r="CU6" s="664"/>
      <c r="CV6" s="664"/>
      <c r="CW6" s="664"/>
      <c r="CX6" s="664"/>
      <c r="CY6" s="665"/>
      <c r="CZ6" s="774">
        <v>0.5</v>
      </c>
      <c r="DA6" s="743"/>
      <c r="DB6" s="743"/>
      <c r="DC6" s="777"/>
      <c r="DD6" s="669" t="s">
        <v>233</v>
      </c>
      <c r="DE6" s="664"/>
      <c r="DF6" s="664"/>
      <c r="DG6" s="664"/>
      <c r="DH6" s="664"/>
      <c r="DI6" s="664"/>
      <c r="DJ6" s="664"/>
      <c r="DK6" s="664"/>
      <c r="DL6" s="664"/>
      <c r="DM6" s="664"/>
      <c r="DN6" s="664"/>
      <c r="DO6" s="664"/>
      <c r="DP6" s="665"/>
      <c r="DQ6" s="669">
        <v>866048</v>
      </c>
      <c r="DR6" s="664"/>
      <c r="DS6" s="664"/>
      <c r="DT6" s="664"/>
      <c r="DU6" s="664"/>
      <c r="DV6" s="664"/>
      <c r="DW6" s="664"/>
      <c r="DX6" s="664"/>
      <c r="DY6" s="664"/>
      <c r="DZ6" s="664"/>
      <c r="EA6" s="664"/>
      <c r="EB6" s="664"/>
      <c r="EC6" s="704"/>
    </row>
    <row r="7" spans="2:143" ht="11.25" customHeight="1" x14ac:dyDescent="0.15">
      <c r="B7" s="658" t="s">
        <v>234</v>
      </c>
      <c r="C7" s="659"/>
      <c r="D7" s="659"/>
      <c r="E7" s="659"/>
      <c r="F7" s="659"/>
      <c r="G7" s="659"/>
      <c r="H7" s="659"/>
      <c r="I7" s="659"/>
      <c r="J7" s="659"/>
      <c r="K7" s="659"/>
      <c r="L7" s="659"/>
      <c r="M7" s="659"/>
      <c r="N7" s="659"/>
      <c r="O7" s="659"/>
      <c r="P7" s="659"/>
      <c r="Q7" s="660"/>
      <c r="R7" s="661">
        <v>122174</v>
      </c>
      <c r="S7" s="664"/>
      <c r="T7" s="664"/>
      <c r="U7" s="664"/>
      <c r="V7" s="664"/>
      <c r="W7" s="664"/>
      <c r="X7" s="664"/>
      <c r="Y7" s="665"/>
      <c r="Z7" s="723">
        <v>0.1</v>
      </c>
      <c r="AA7" s="723"/>
      <c r="AB7" s="723"/>
      <c r="AC7" s="723"/>
      <c r="AD7" s="724">
        <v>122174</v>
      </c>
      <c r="AE7" s="724"/>
      <c r="AF7" s="724"/>
      <c r="AG7" s="724"/>
      <c r="AH7" s="724"/>
      <c r="AI7" s="724"/>
      <c r="AJ7" s="724"/>
      <c r="AK7" s="724"/>
      <c r="AL7" s="666">
        <v>0.1</v>
      </c>
      <c r="AM7" s="667"/>
      <c r="AN7" s="667"/>
      <c r="AO7" s="725"/>
      <c r="AP7" s="658" t="s">
        <v>235</v>
      </c>
      <c r="AQ7" s="659"/>
      <c r="AR7" s="659"/>
      <c r="AS7" s="659"/>
      <c r="AT7" s="659"/>
      <c r="AU7" s="659"/>
      <c r="AV7" s="659"/>
      <c r="AW7" s="659"/>
      <c r="AX7" s="659"/>
      <c r="AY7" s="659"/>
      <c r="AZ7" s="659"/>
      <c r="BA7" s="659"/>
      <c r="BB7" s="659"/>
      <c r="BC7" s="659"/>
      <c r="BD7" s="659"/>
      <c r="BE7" s="659"/>
      <c r="BF7" s="660"/>
      <c r="BG7" s="661">
        <v>38244623</v>
      </c>
      <c r="BH7" s="664"/>
      <c r="BI7" s="664"/>
      <c r="BJ7" s="664"/>
      <c r="BK7" s="664"/>
      <c r="BL7" s="664"/>
      <c r="BM7" s="664"/>
      <c r="BN7" s="665"/>
      <c r="BO7" s="723">
        <v>46.6</v>
      </c>
      <c r="BP7" s="723"/>
      <c r="BQ7" s="723"/>
      <c r="BR7" s="723"/>
      <c r="BS7" s="724">
        <v>1536725</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16764538</v>
      </c>
      <c r="CS7" s="664"/>
      <c r="CT7" s="664"/>
      <c r="CU7" s="664"/>
      <c r="CV7" s="664"/>
      <c r="CW7" s="664"/>
      <c r="CX7" s="664"/>
      <c r="CY7" s="665"/>
      <c r="CZ7" s="723">
        <v>9.4</v>
      </c>
      <c r="DA7" s="723"/>
      <c r="DB7" s="723"/>
      <c r="DC7" s="723"/>
      <c r="DD7" s="669">
        <v>6596037</v>
      </c>
      <c r="DE7" s="664"/>
      <c r="DF7" s="664"/>
      <c r="DG7" s="664"/>
      <c r="DH7" s="664"/>
      <c r="DI7" s="664"/>
      <c r="DJ7" s="664"/>
      <c r="DK7" s="664"/>
      <c r="DL7" s="664"/>
      <c r="DM7" s="664"/>
      <c r="DN7" s="664"/>
      <c r="DO7" s="664"/>
      <c r="DP7" s="665"/>
      <c r="DQ7" s="669">
        <v>9684468</v>
      </c>
      <c r="DR7" s="664"/>
      <c r="DS7" s="664"/>
      <c r="DT7" s="664"/>
      <c r="DU7" s="664"/>
      <c r="DV7" s="664"/>
      <c r="DW7" s="664"/>
      <c r="DX7" s="664"/>
      <c r="DY7" s="664"/>
      <c r="DZ7" s="664"/>
      <c r="EA7" s="664"/>
      <c r="EB7" s="664"/>
      <c r="EC7" s="704"/>
    </row>
    <row r="8" spans="2:143" ht="11.25" customHeight="1" x14ac:dyDescent="0.15">
      <c r="B8" s="658" t="s">
        <v>237</v>
      </c>
      <c r="C8" s="659"/>
      <c r="D8" s="659"/>
      <c r="E8" s="659"/>
      <c r="F8" s="659"/>
      <c r="G8" s="659"/>
      <c r="H8" s="659"/>
      <c r="I8" s="659"/>
      <c r="J8" s="659"/>
      <c r="K8" s="659"/>
      <c r="L8" s="659"/>
      <c r="M8" s="659"/>
      <c r="N8" s="659"/>
      <c r="O8" s="659"/>
      <c r="P8" s="659"/>
      <c r="Q8" s="660"/>
      <c r="R8" s="661">
        <v>246284</v>
      </c>
      <c r="S8" s="664"/>
      <c r="T8" s="664"/>
      <c r="U8" s="664"/>
      <c r="V8" s="664"/>
      <c r="W8" s="664"/>
      <c r="X8" s="664"/>
      <c r="Y8" s="665"/>
      <c r="Z8" s="723">
        <v>0.1</v>
      </c>
      <c r="AA8" s="723"/>
      <c r="AB8" s="723"/>
      <c r="AC8" s="723"/>
      <c r="AD8" s="724">
        <v>246284</v>
      </c>
      <c r="AE8" s="724"/>
      <c r="AF8" s="724"/>
      <c r="AG8" s="724"/>
      <c r="AH8" s="724"/>
      <c r="AI8" s="724"/>
      <c r="AJ8" s="724"/>
      <c r="AK8" s="724"/>
      <c r="AL8" s="666">
        <v>0.3</v>
      </c>
      <c r="AM8" s="667"/>
      <c r="AN8" s="667"/>
      <c r="AO8" s="725"/>
      <c r="AP8" s="658" t="s">
        <v>238</v>
      </c>
      <c r="AQ8" s="659"/>
      <c r="AR8" s="659"/>
      <c r="AS8" s="659"/>
      <c r="AT8" s="659"/>
      <c r="AU8" s="659"/>
      <c r="AV8" s="659"/>
      <c r="AW8" s="659"/>
      <c r="AX8" s="659"/>
      <c r="AY8" s="659"/>
      <c r="AZ8" s="659"/>
      <c r="BA8" s="659"/>
      <c r="BB8" s="659"/>
      <c r="BC8" s="659"/>
      <c r="BD8" s="659"/>
      <c r="BE8" s="659"/>
      <c r="BF8" s="660"/>
      <c r="BG8" s="661">
        <v>832778</v>
      </c>
      <c r="BH8" s="664"/>
      <c r="BI8" s="664"/>
      <c r="BJ8" s="664"/>
      <c r="BK8" s="664"/>
      <c r="BL8" s="664"/>
      <c r="BM8" s="664"/>
      <c r="BN8" s="665"/>
      <c r="BO8" s="723">
        <v>1</v>
      </c>
      <c r="BP8" s="723"/>
      <c r="BQ8" s="723"/>
      <c r="BR8" s="723"/>
      <c r="BS8" s="669" t="s">
        <v>233</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63929232</v>
      </c>
      <c r="CS8" s="664"/>
      <c r="CT8" s="664"/>
      <c r="CU8" s="664"/>
      <c r="CV8" s="664"/>
      <c r="CW8" s="664"/>
      <c r="CX8" s="664"/>
      <c r="CY8" s="665"/>
      <c r="CZ8" s="723">
        <v>35.799999999999997</v>
      </c>
      <c r="DA8" s="723"/>
      <c r="DB8" s="723"/>
      <c r="DC8" s="723"/>
      <c r="DD8" s="669">
        <v>1806589</v>
      </c>
      <c r="DE8" s="664"/>
      <c r="DF8" s="664"/>
      <c r="DG8" s="664"/>
      <c r="DH8" s="664"/>
      <c r="DI8" s="664"/>
      <c r="DJ8" s="664"/>
      <c r="DK8" s="664"/>
      <c r="DL8" s="664"/>
      <c r="DM8" s="664"/>
      <c r="DN8" s="664"/>
      <c r="DO8" s="664"/>
      <c r="DP8" s="665"/>
      <c r="DQ8" s="669">
        <v>30271510</v>
      </c>
      <c r="DR8" s="664"/>
      <c r="DS8" s="664"/>
      <c r="DT8" s="664"/>
      <c r="DU8" s="664"/>
      <c r="DV8" s="664"/>
      <c r="DW8" s="664"/>
      <c r="DX8" s="664"/>
      <c r="DY8" s="664"/>
      <c r="DZ8" s="664"/>
      <c r="EA8" s="664"/>
      <c r="EB8" s="664"/>
      <c r="EC8" s="704"/>
    </row>
    <row r="9" spans="2:143" ht="11.25" customHeight="1" x14ac:dyDescent="0.15">
      <c r="B9" s="658" t="s">
        <v>240</v>
      </c>
      <c r="C9" s="659"/>
      <c r="D9" s="659"/>
      <c r="E9" s="659"/>
      <c r="F9" s="659"/>
      <c r="G9" s="659"/>
      <c r="H9" s="659"/>
      <c r="I9" s="659"/>
      <c r="J9" s="659"/>
      <c r="K9" s="659"/>
      <c r="L9" s="659"/>
      <c r="M9" s="659"/>
      <c r="N9" s="659"/>
      <c r="O9" s="659"/>
      <c r="P9" s="659"/>
      <c r="Q9" s="660"/>
      <c r="R9" s="661">
        <v>246308</v>
      </c>
      <c r="S9" s="664"/>
      <c r="T9" s="664"/>
      <c r="U9" s="664"/>
      <c r="V9" s="664"/>
      <c r="W9" s="664"/>
      <c r="X9" s="664"/>
      <c r="Y9" s="665"/>
      <c r="Z9" s="723">
        <v>0.1</v>
      </c>
      <c r="AA9" s="723"/>
      <c r="AB9" s="723"/>
      <c r="AC9" s="723"/>
      <c r="AD9" s="724">
        <v>246308</v>
      </c>
      <c r="AE9" s="724"/>
      <c r="AF9" s="724"/>
      <c r="AG9" s="724"/>
      <c r="AH9" s="724"/>
      <c r="AI9" s="724"/>
      <c r="AJ9" s="724"/>
      <c r="AK9" s="724"/>
      <c r="AL9" s="666">
        <v>0.3</v>
      </c>
      <c r="AM9" s="667"/>
      <c r="AN9" s="667"/>
      <c r="AO9" s="725"/>
      <c r="AP9" s="658" t="s">
        <v>241</v>
      </c>
      <c r="AQ9" s="659"/>
      <c r="AR9" s="659"/>
      <c r="AS9" s="659"/>
      <c r="AT9" s="659"/>
      <c r="AU9" s="659"/>
      <c r="AV9" s="659"/>
      <c r="AW9" s="659"/>
      <c r="AX9" s="659"/>
      <c r="AY9" s="659"/>
      <c r="AZ9" s="659"/>
      <c r="BA9" s="659"/>
      <c r="BB9" s="659"/>
      <c r="BC9" s="659"/>
      <c r="BD9" s="659"/>
      <c r="BE9" s="659"/>
      <c r="BF9" s="660"/>
      <c r="BG9" s="661">
        <v>27657793</v>
      </c>
      <c r="BH9" s="664"/>
      <c r="BI9" s="664"/>
      <c r="BJ9" s="664"/>
      <c r="BK9" s="664"/>
      <c r="BL9" s="664"/>
      <c r="BM9" s="664"/>
      <c r="BN9" s="665"/>
      <c r="BO9" s="723">
        <v>33.700000000000003</v>
      </c>
      <c r="BP9" s="723"/>
      <c r="BQ9" s="723"/>
      <c r="BR9" s="723"/>
      <c r="BS9" s="669" t="s">
        <v>242</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16124798</v>
      </c>
      <c r="CS9" s="664"/>
      <c r="CT9" s="664"/>
      <c r="CU9" s="664"/>
      <c r="CV9" s="664"/>
      <c r="CW9" s="664"/>
      <c r="CX9" s="664"/>
      <c r="CY9" s="665"/>
      <c r="CZ9" s="723">
        <v>9</v>
      </c>
      <c r="DA9" s="723"/>
      <c r="DB9" s="723"/>
      <c r="DC9" s="723"/>
      <c r="DD9" s="669">
        <v>3753312</v>
      </c>
      <c r="DE9" s="664"/>
      <c r="DF9" s="664"/>
      <c r="DG9" s="664"/>
      <c r="DH9" s="664"/>
      <c r="DI9" s="664"/>
      <c r="DJ9" s="664"/>
      <c r="DK9" s="664"/>
      <c r="DL9" s="664"/>
      <c r="DM9" s="664"/>
      <c r="DN9" s="664"/>
      <c r="DO9" s="664"/>
      <c r="DP9" s="665"/>
      <c r="DQ9" s="669">
        <v>10358876</v>
      </c>
      <c r="DR9" s="664"/>
      <c r="DS9" s="664"/>
      <c r="DT9" s="664"/>
      <c r="DU9" s="664"/>
      <c r="DV9" s="664"/>
      <c r="DW9" s="664"/>
      <c r="DX9" s="664"/>
      <c r="DY9" s="664"/>
      <c r="DZ9" s="664"/>
      <c r="EA9" s="664"/>
      <c r="EB9" s="664"/>
      <c r="EC9" s="704"/>
    </row>
    <row r="10" spans="2:143" ht="11.25" customHeight="1" x14ac:dyDescent="0.15">
      <c r="B10" s="658" t="s">
        <v>244</v>
      </c>
      <c r="C10" s="659"/>
      <c r="D10" s="659"/>
      <c r="E10" s="659"/>
      <c r="F10" s="659"/>
      <c r="G10" s="659"/>
      <c r="H10" s="659"/>
      <c r="I10" s="659"/>
      <c r="J10" s="659"/>
      <c r="K10" s="659"/>
      <c r="L10" s="659"/>
      <c r="M10" s="659"/>
      <c r="N10" s="659"/>
      <c r="O10" s="659"/>
      <c r="P10" s="659"/>
      <c r="Q10" s="660"/>
      <c r="R10" s="661" t="s">
        <v>233</v>
      </c>
      <c r="S10" s="664"/>
      <c r="T10" s="664"/>
      <c r="U10" s="664"/>
      <c r="V10" s="664"/>
      <c r="W10" s="664"/>
      <c r="X10" s="664"/>
      <c r="Y10" s="665"/>
      <c r="Z10" s="723" t="s">
        <v>233</v>
      </c>
      <c r="AA10" s="723"/>
      <c r="AB10" s="723"/>
      <c r="AC10" s="723"/>
      <c r="AD10" s="724" t="s">
        <v>233</v>
      </c>
      <c r="AE10" s="724"/>
      <c r="AF10" s="724"/>
      <c r="AG10" s="724"/>
      <c r="AH10" s="724"/>
      <c r="AI10" s="724"/>
      <c r="AJ10" s="724"/>
      <c r="AK10" s="724"/>
      <c r="AL10" s="666" t="s">
        <v>233</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1977125</v>
      </c>
      <c r="BH10" s="664"/>
      <c r="BI10" s="664"/>
      <c r="BJ10" s="664"/>
      <c r="BK10" s="664"/>
      <c r="BL10" s="664"/>
      <c r="BM10" s="664"/>
      <c r="BN10" s="665"/>
      <c r="BO10" s="723">
        <v>2.4</v>
      </c>
      <c r="BP10" s="723"/>
      <c r="BQ10" s="723"/>
      <c r="BR10" s="723"/>
      <c r="BS10" s="669" t="s">
        <v>233</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v>433265</v>
      </c>
      <c r="CS10" s="664"/>
      <c r="CT10" s="664"/>
      <c r="CU10" s="664"/>
      <c r="CV10" s="664"/>
      <c r="CW10" s="664"/>
      <c r="CX10" s="664"/>
      <c r="CY10" s="665"/>
      <c r="CZ10" s="723">
        <v>0.2</v>
      </c>
      <c r="DA10" s="723"/>
      <c r="DB10" s="723"/>
      <c r="DC10" s="723"/>
      <c r="DD10" s="669">
        <v>19655</v>
      </c>
      <c r="DE10" s="664"/>
      <c r="DF10" s="664"/>
      <c r="DG10" s="664"/>
      <c r="DH10" s="664"/>
      <c r="DI10" s="664"/>
      <c r="DJ10" s="664"/>
      <c r="DK10" s="664"/>
      <c r="DL10" s="664"/>
      <c r="DM10" s="664"/>
      <c r="DN10" s="664"/>
      <c r="DO10" s="664"/>
      <c r="DP10" s="665"/>
      <c r="DQ10" s="669">
        <v>433265</v>
      </c>
      <c r="DR10" s="664"/>
      <c r="DS10" s="664"/>
      <c r="DT10" s="664"/>
      <c r="DU10" s="664"/>
      <c r="DV10" s="664"/>
      <c r="DW10" s="664"/>
      <c r="DX10" s="664"/>
      <c r="DY10" s="664"/>
      <c r="DZ10" s="664"/>
      <c r="EA10" s="664"/>
      <c r="EB10" s="664"/>
      <c r="EC10" s="704"/>
    </row>
    <row r="11" spans="2:143" ht="11.25" customHeight="1" x14ac:dyDescent="0.15">
      <c r="B11" s="658" t="s">
        <v>247</v>
      </c>
      <c r="C11" s="659"/>
      <c r="D11" s="659"/>
      <c r="E11" s="659"/>
      <c r="F11" s="659"/>
      <c r="G11" s="659"/>
      <c r="H11" s="659"/>
      <c r="I11" s="659"/>
      <c r="J11" s="659"/>
      <c r="K11" s="659"/>
      <c r="L11" s="659"/>
      <c r="M11" s="659"/>
      <c r="N11" s="659"/>
      <c r="O11" s="659"/>
      <c r="P11" s="659"/>
      <c r="Q11" s="660"/>
      <c r="R11" s="661" t="s">
        <v>233</v>
      </c>
      <c r="S11" s="664"/>
      <c r="T11" s="664"/>
      <c r="U11" s="664"/>
      <c r="V11" s="664"/>
      <c r="W11" s="664"/>
      <c r="X11" s="664"/>
      <c r="Y11" s="665"/>
      <c r="Z11" s="723" t="s">
        <v>233</v>
      </c>
      <c r="AA11" s="723"/>
      <c r="AB11" s="723"/>
      <c r="AC11" s="723"/>
      <c r="AD11" s="724" t="s">
        <v>233</v>
      </c>
      <c r="AE11" s="724"/>
      <c r="AF11" s="724"/>
      <c r="AG11" s="724"/>
      <c r="AH11" s="724"/>
      <c r="AI11" s="724"/>
      <c r="AJ11" s="724"/>
      <c r="AK11" s="724"/>
      <c r="AL11" s="666" t="s">
        <v>233</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7776927</v>
      </c>
      <c r="BH11" s="664"/>
      <c r="BI11" s="664"/>
      <c r="BJ11" s="664"/>
      <c r="BK11" s="664"/>
      <c r="BL11" s="664"/>
      <c r="BM11" s="664"/>
      <c r="BN11" s="665"/>
      <c r="BO11" s="723">
        <v>9.5</v>
      </c>
      <c r="BP11" s="723"/>
      <c r="BQ11" s="723"/>
      <c r="BR11" s="723"/>
      <c r="BS11" s="669">
        <v>1536725</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2679919</v>
      </c>
      <c r="CS11" s="664"/>
      <c r="CT11" s="664"/>
      <c r="CU11" s="664"/>
      <c r="CV11" s="664"/>
      <c r="CW11" s="664"/>
      <c r="CX11" s="664"/>
      <c r="CY11" s="665"/>
      <c r="CZ11" s="723">
        <v>1.5</v>
      </c>
      <c r="DA11" s="723"/>
      <c r="DB11" s="723"/>
      <c r="DC11" s="723"/>
      <c r="DD11" s="669">
        <v>1168665</v>
      </c>
      <c r="DE11" s="664"/>
      <c r="DF11" s="664"/>
      <c r="DG11" s="664"/>
      <c r="DH11" s="664"/>
      <c r="DI11" s="664"/>
      <c r="DJ11" s="664"/>
      <c r="DK11" s="664"/>
      <c r="DL11" s="664"/>
      <c r="DM11" s="664"/>
      <c r="DN11" s="664"/>
      <c r="DO11" s="664"/>
      <c r="DP11" s="665"/>
      <c r="DQ11" s="669">
        <v>1842401</v>
      </c>
      <c r="DR11" s="664"/>
      <c r="DS11" s="664"/>
      <c r="DT11" s="664"/>
      <c r="DU11" s="664"/>
      <c r="DV11" s="664"/>
      <c r="DW11" s="664"/>
      <c r="DX11" s="664"/>
      <c r="DY11" s="664"/>
      <c r="DZ11" s="664"/>
      <c r="EA11" s="664"/>
      <c r="EB11" s="664"/>
      <c r="EC11" s="704"/>
    </row>
    <row r="12" spans="2:143" ht="11.25" customHeight="1" x14ac:dyDescent="0.15">
      <c r="B12" s="658" t="s">
        <v>250</v>
      </c>
      <c r="C12" s="659"/>
      <c r="D12" s="659"/>
      <c r="E12" s="659"/>
      <c r="F12" s="659"/>
      <c r="G12" s="659"/>
      <c r="H12" s="659"/>
      <c r="I12" s="659"/>
      <c r="J12" s="659"/>
      <c r="K12" s="659"/>
      <c r="L12" s="659"/>
      <c r="M12" s="659"/>
      <c r="N12" s="659"/>
      <c r="O12" s="659"/>
      <c r="P12" s="659"/>
      <c r="Q12" s="660"/>
      <c r="R12" s="661">
        <v>9503619</v>
      </c>
      <c r="S12" s="664"/>
      <c r="T12" s="664"/>
      <c r="U12" s="664"/>
      <c r="V12" s="664"/>
      <c r="W12" s="664"/>
      <c r="X12" s="664"/>
      <c r="Y12" s="665"/>
      <c r="Z12" s="723">
        <v>5.2</v>
      </c>
      <c r="AA12" s="723"/>
      <c r="AB12" s="723"/>
      <c r="AC12" s="723"/>
      <c r="AD12" s="724">
        <v>9503619</v>
      </c>
      <c r="AE12" s="724"/>
      <c r="AF12" s="724"/>
      <c r="AG12" s="724"/>
      <c r="AH12" s="724"/>
      <c r="AI12" s="724"/>
      <c r="AJ12" s="724"/>
      <c r="AK12" s="724"/>
      <c r="AL12" s="666">
        <v>9.8000000000000007</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30862567</v>
      </c>
      <c r="BH12" s="664"/>
      <c r="BI12" s="664"/>
      <c r="BJ12" s="664"/>
      <c r="BK12" s="664"/>
      <c r="BL12" s="664"/>
      <c r="BM12" s="664"/>
      <c r="BN12" s="665"/>
      <c r="BO12" s="723">
        <v>37.6</v>
      </c>
      <c r="BP12" s="723"/>
      <c r="BQ12" s="723"/>
      <c r="BR12" s="723"/>
      <c r="BS12" s="669" t="s">
        <v>233</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3062185</v>
      </c>
      <c r="CS12" s="664"/>
      <c r="CT12" s="664"/>
      <c r="CU12" s="664"/>
      <c r="CV12" s="664"/>
      <c r="CW12" s="664"/>
      <c r="CX12" s="664"/>
      <c r="CY12" s="665"/>
      <c r="CZ12" s="723">
        <v>1.7</v>
      </c>
      <c r="DA12" s="723"/>
      <c r="DB12" s="723"/>
      <c r="DC12" s="723"/>
      <c r="DD12" s="669">
        <v>366265</v>
      </c>
      <c r="DE12" s="664"/>
      <c r="DF12" s="664"/>
      <c r="DG12" s="664"/>
      <c r="DH12" s="664"/>
      <c r="DI12" s="664"/>
      <c r="DJ12" s="664"/>
      <c r="DK12" s="664"/>
      <c r="DL12" s="664"/>
      <c r="DM12" s="664"/>
      <c r="DN12" s="664"/>
      <c r="DO12" s="664"/>
      <c r="DP12" s="665"/>
      <c r="DQ12" s="669">
        <v>2769422</v>
      </c>
      <c r="DR12" s="664"/>
      <c r="DS12" s="664"/>
      <c r="DT12" s="664"/>
      <c r="DU12" s="664"/>
      <c r="DV12" s="664"/>
      <c r="DW12" s="664"/>
      <c r="DX12" s="664"/>
      <c r="DY12" s="664"/>
      <c r="DZ12" s="664"/>
      <c r="EA12" s="664"/>
      <c r="EB12" s="664"/>
      <c r="EC12" s="704"/>
    </row>
    <row r="13" spans="2:143" ht="11.25" customHeight="1" x14ac:dyDescent="0.15">
      <c r="B13" s="658" t="s">
        <v>253</v>
      </c>
      <c r="C13" s="659"/>
      <c r="D13" s="659"/>
      <c r="E13" s="659"/>
      <c r="F13" s="659"/>
      <c r="G13" s="659"/>
      <c r="H13" s="659"/>
      <c r="I13" s="659"/>
      <c r="J13" s="659"/>
      <c r="K13" s="659"/>
      <c r="L13" s="659"/>
      <c r="M13" s="659"/>
      <c r="N13" s="659"/>
      <c r="O13" s="659"/>
      <c r="P13" s="659"/>
      <c r="Q13" s="660"/>
      <c r="R13" s="661">
        <v>43508</v>
      </c>
      <c r="S13" s="664"/>
      <c r="T13" s="664"/>
      <c r="U13" s="664"/>
      <c r="V13" s="664"/>
      <c r="W13" s="664"/>
      <c r="X13" s="664"/>
      <c r="Y13" s="665"/>
      <c r="Z13" s="723">
        <v>0</v>
      </c>
      <c r="AA13" s="723"/>
      <c r="AB13" s="723"/>
      <c r="AC13" s="723"/>
      <c r="AD13" s="724">
        <v>43508</v>
      </c>
      <c r="AE13" s="724"/>
      <c r="AF13" s="724"/>
      <c r="AG13" s="724"/>
      <c r="AH13" s="724"/>
      <c r="AI13" s="724"/>
      <c r="AJ13" s="724"/>
      <c r="AK13" s="724"/>
      <c r="AL13" s="666">
        <v>0</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30596598</v>
      </c>
      <c r="BH13" s="664"/>
      <c r="BI13" s="664"/>
      <c r="BJ13" s="664"/>
      <c r="BK13" s="664"/>
      <c r="BL13" s="664"/>
      <c r="BM13" s="664"/>
      <c r="BN13" s="665"/>
      <c r="BO13" s="723">
        <v>37.299999999999997</v>
      </c>
      <c r="BP13" s="723"/>
      <c r="BQ13" s="723"/>
      <c r="BR13" s="723"/>
      <c r="BS13" s="669" t="s">
        <v>233</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22157361</v>
      </c>
      <c r="CS13" s="664"/>
      <c r="CT13" s="664"/>
      <c r="CU13" s="664"/>
      <c r="CV13" s="664"/>
      <c r="CW13" s="664"/>
      <c r="CX13" s="664"/>
      <c r="CY13" s="665"/>
      <c r="CZ13" s="723">
        <v>12.4</v>
      </c>
      <c r="DA13" s="723"/>
      <c r="DB13" s="723"/>
      <c r="DC13" s="723"/>
      <c r="DD13" s="669">
        <v>11526970</v>
      </c>
      <c r="DE13" s="664"/>
      <c r="DF13" s="664"/>
      <c r="DG13" s="664"/>
      <c r="DH13" s="664"/>
      <c r="DI13" s="664"/>
      <c r="DJ13" s="664"/>
      <c r="DK13" s="664"/>
      <c r="DL13" s="664"/>
      <c r="DM13" s="664"/>
      <c r="DN13" s="664"/>
      <c r="DO13" s="664"/>
      <c r="DP13" s="665"/>
      <c r="DQ13" s="669">
        <v>12712372</v>
      </c>
      <c r="DR13" s="664"/>
      <c r="DS13" s="664"/>
      <c r="DT13" s="664"/>
      <c r="DU13" s="664"/>
      <c r="DV13" s="664"/>
      <c r="DW13" s="664"/>
      <c r="DX13" s="664"/>
      <c r="DY13" s="664"/>
      <c r="DZ13" s="664"/>
      <c r="EA13" s="664"/>
      <c r="EB13" s="664"/>
      <c r="EC13" s="704"/>
    </row>
    <row r="14" spans="2:143" ht="11.25" customHeight="1" x14ac:dyDescent="0.15">
      <c r="B14" s="658" t="s">
        <v>256</v>
      </c>
      <c r="C14" s="659"/>
      <c r="D14" s="659"/>
      <c r="E14" s="659"/>
      <c r="F14" s="659"/>
      <c r="G14" s="659"/>
      <c r="H14" s="659"/>
      <c r="I14" s="659"/>
      <c r="J14" s="659"/>
      <c r="K14" s="659"/>
      <c r="L14" s="659"/>
      <c r="M14" s="659"/>
      <c r="N14" s="659"/>
      <c r="O14" s="659"/>
      <c r="P14" s="659"/>
      <c r="Q14" s="660"/>
      <c r="R14" s="661" t="s">
        <v>233</v>
      </c>
      <c r="S14" s="664"/>
      <c r="T14" s="664"/>
      <c r="U14" s="664"/>
      <c r="V14" s="664"/>
      <c r="W14" s="664"/>
      <c r="X14" s="664"/>
      <c r="Y14" s="665"/>
      <c r="Z14" s="723" t="s">
        <v>233</v>
      </c>
      <c r="AA14" s="723"/>
      <c r="AB14" s="723"/>
      <c r="AC14" s="723"/>
      <c r="AD14" s="724" t="s">
        <v>233</v>
      </c>
      <c r="AE14" s="724"/>
      <c r="AF14" s="724"/>
      <c r="AG14" s="724"/>
      <c r="AH14" s="724"/>
      <c r="AI14" s="724"/>
      <c r="AJ14" s="724"/>
      <c r="AK14" s="724"/>
      <c r="AL14" s="666" t="s">
        <v>233</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964364</v>
      </c>
      <c r="BH14" s="664"/>
      <c r="BI14" s="664"/>
      <c r="BJ14" s="664"/>
      <c r="BK14" s="664"/>
      <c r="BL14" s="664"/>
      <c r="BM14" s="664"/>
      <c r="BN14" s="665"/>
      <c r="BO14" s="723">
        <v>1.2</v>
      </c>
      <c r="BP14" s="723"/>
      <c r="BQ14" s="723"/>
      <c r="BR14" s="723"/>
      <c r="BS14" s="669" t="s">
        <v>233</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5888262</v>
      </c>
      <c r="CS14" s="664"/>
      <c r="CT14" s="664"/>
      <c r="CU14" s="664"/>
      <c r="CV14" s="664"/>
      <c r="CW14" s="664"/>
      <c r="CX14" s="664"/>
      <c r="CY14" s="665"/>
      <c r="CZ14" s="723">
        <v>3.3</v>
      </c>
      <c r="DA14" s="723"/>
      <c r="DB14" s="723"/>
      <c r="DC14" s="723"/>
      <c r="DD14" s="669">
        <v>1890015</v>
      </c>
      <c r="DE14" s="664"/>
      <c r="DF14" s="664"/>
      <c r="DG14" s="664"/>
      <c r="DH14" s="664"/>
      <c r="DI14" s="664"/>
      <c r="DJ14" s="664"/>
      <c r="DK14" s="664"/>
      <c r="DL14" s="664"/>
      <c r="DM14" s="664"/>
      <c r="DN14" s="664"/>
      <c r="DO14" s="664"/>
      <c r="DP14" s="665"/>
      <c r="DQ14" s="669">
        <v>4176677</v>
      </c>
      <c r="DR14" s="664"/>
      <c r="DS14" s="664"/>
      <c r="DT14" s="664"/>
      <c r="DU14" s="664"/>
      <c r="DV14" s="664"/>
      <c r="DW14" s="664"/>
      <c r="DX14" s="664"/>
      <c r="DY14" s="664"/>
      <c r="DZ14" s="664"/>
      <c r="EA14" s="664"/>
      <c r="EB14" s="664"/>
      <c r="EC14" s="704"/>
    </row>
    <row r="15" spans="2:143" ht="11.25" customHeight="1" x14ac:dyDescent="0.15">
      <c r="B15" s="658" t="s">
        <v>259</v>
      </c>
      <c r="C15" s="659"/>
      <c r="D15" s="659"/>
      <c r="E15" s="659"/>
      <c r="F15" s="659"/>
      <c r="G15" s="659"/>
      <c r="H15" s="659"/>
      <c r="I15" s="659"/>
      <c r="J15" s="659"/>
      <c r="K15" s="659"/>
      <c r="L15" s="659"/>
      <c r="M15" s="659"/>
      <c r="N15" s="659"/>
      <c r="O15" s="659"/>
      <c r="P15" s="659"/>
      <c r="Q15" s="660"/>
      <c r="R15" s="661">
        <v>435401</v>
      </c>
      <c r="S15" s="664"/>
      <c r="T15" s="664"/>
      <c r="U15" s="664"/>
      <c r="V15" s="664"/>
      <c r="W15" s="664"/>
      <c r="X15" s="664"/>
      <c r="Y15" s="665"/>
      <c r="Z15" s="723">
        <v>0.2</v>
      </c>
      <c r="AA15" s="723"/>
      <c r="AB15" s="723"/>
      <c r="AC15" s="723"/>
      <c r="AD15" s="724">
        <v>435401</v>
      </c>
      <c r="AE15" s="724"/>
      <c r="AF15" s="724"/>
      <c r="AG15" s="724"/>
      <c r="AH15" s="724"/>
      <c r="AI15" s="724"/>
      <c r="AJ15" s="724"/>
      <c r="AK15" s="724"/>
      <c r="AL15" s="666">
        <v>0.4</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3138803</v>
      </c>
      <c r="BH15" s="664"/>
      <c r="BI15" s="664"/>
      <c r="BJ15" s="664"/>
      <c r="BK15" s="664"/>
      <c r="BL15" s="664"/>
      <c r="BM15" s="664"/>
      <c r="BN15" s="665"/>
      <c r="BO15" s="723">
        <v>3.8</v>
      </c>
      <c r="BP15" s="723"/>
      <c r="BQ15" s="723"/>
      <c r="BR15" s="723"/>
      <c r="BS15" s="669" t="s">
        <v>233</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23795476</v>
      </c>
      <c r="CS15" s="664"/>
      <c r="CT15" s="664"/>
      <c r="CU15" s="664"/>
      <c r="CV15" s="664"/>
      <c r="CW15" s="664"/>
      <c r="CX15" s="664"/>
      <c r="CY15" s="665"/>
      <c r="CZ15" s="723">
        <v>13.3</v>
      </c>
      <c r="DA15" s="723"/>
      <c r="DB15" s="723"/>
      <c r="DC15" s="723"/>
      <c r="DD15" s="669">
        <v>6574567</v>
      </c>
      <c r="DE15" s="664"/>
      <c r="DF15" s="664"/>
      <c r="DG15" s="664"/>
      <c r="DH15" s="664"/>
      <c r="DI15" s="664"/>
      <c r="DJ15" s="664"/>
      <c r="DK15" s="664"/>
      <c r="DL15" s="664"/>
      <c r="DM15" s="664"/>
      <c r="DN15" s="664"/>
      <c r="DO15" s="664"/>
      <c r="DP15" s="665"/>
      <c r="DQ15" s="669">
        <v>17048880</v>
      </c>
      <c r="DR15" s="664"/>
      <c r="DS15" s="664"/>
      <c r="DT15" s="664"/>
      <c r="DU15" s="664"/>
      <c r="DV15" s="664"/>
      <c r="DW15" s="664"/>
      <c r="DX15" s="664"/>
      <c r="DY15" s="664"/>
      <c r="DZ15" s="664"/>
      <c r="EA15" s="664"/>
      <c r="EB15" s="664"/>
      <c r="EC15" s="704"/>
    </row>
    <row r="16" spans="2:143" ht="11.25" customHeight="1" x14ac:dyDescent="0.15">
      <c r="B16" s="658" t="s">
        <v>262</v>
      </c>
      <c r="C16" s="659"/>
      <c r="D16" s="659"/>
      <c r="E16" s="659"/>
      <c r="F16" s="659"/>
      <c r="G16" s="659"/>
      <c r="H16" s="659"/>
      <c r="I16" s="659"/>
      <c r="J16" s="659"/>
      <c r="K16" s="659"/>
      <c r="L16" s="659"/>
      <c r="M16" s="659"/>
      <c r="N16" s="659"/>
      <c r="O16" s="659"/>
      <c r="P16" s="659"/>
      <c r="Q16" s="660"/>
      <c r="R16" s="661" t="s">
        <v>233</v>
      </c>
      <c r="S16" s="664"/>
      <c r="T16" s="664"/>
      <c r="U16" s="664"/>
      <c r="V16" s="664"/>
      <c r="W16" s="664"/>
      <c r="X16" s="664"/>
      <c r="Y16" s="665"/>
      <c r="Z16" s="723" t="s">
        <v>233</v>
      </c>
      <c r="AA16" s="723"/>
      <c r="AB16" s="723"/>
      <c r="AC16" s="723"/>
      <c r="AD16" s="724" t="s">
        <v>233</v>
      </c>
      <c r="AE16" s="724"/>
      <c r="AF16" s="724"/>
      <c r="AG16" s="724"/>
      <c r="AH16" s="724"/>
      <c r="AI16" s="724"/>
      <c r="AJ16" s="724"/>
      <c r="AK16" s="724"/>
      <c r="AL16" s="666" t="s">
        <v>233</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233</v>
      </c>
      <c r="BH16" s="664"/>
      <c r="BI16" s="664"/>
      <c r="BJ16" s="664"/>
      <c r="BK16" s="664"/>
      <c r="BL16" s="664"/>
      <c r="BM16" s="664"/>
      <c r="BN16" s="665"/>
      <c r="BO16" s="723" t="s">
        <v>233</v>
      </c>
      <c r="BP16" s="723"/>
      <c r="BQ16" s="723"/>
      <c r="BR16" s="723"/>
      <c r="BS16" s="669" t="s">
        <v>233</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v>344030</v>
      </c>
      <c r="CS16" s="664"/>
      <c r="CT16" s="664"/>
      <c r="CU16" s="664"/>
      <c r="CV16" s="664"/>
      <c r="CW16" s="664"/>
      <c r="CX16" s="664"/>
      <c r="CY16" s="665"/>
      <c r="CZ16" s="723">
        <v>0.2</v>
      </c>
      <c r="DA16" s="723"/>
      <c r="DB16" s="723"/>
      <c r="DC16" s="723"/>
      <c r="DD16" s="669" t="s">
        <v>233</v>
      </c>
      <c r="DE16" s="664"/>
      <c r="DF16" s="664"/>
      <c r="DG16" s="664"/>
      <c r="DH16" s="664"/>
      <c r="DI16" s="664"/>
      <c r="DJ16" s="664"/>
      <c r="DK16" s="664"/>
      <c r="DL16" s="664"/>
      <c r="DM16" s="664"/>
      <c r="DN16" s="664"/>
      <c r="DO16" s="664"/>
      <c r="DP16" s="665"/>
      <c r="DQ16" s="669">
        <v>37384</v>
      </c>
      <c r="DR16" s="664"/>
      <c r="DS16" s="664"/>
      <c r="DT16" s="664"/>
      <c r="DU16" s="664"/>
      <c r="DV16" s="664"/>
      <c r="DW16" s="664"/>
      <c r="DX16" s="664"/>
      <c r="DY16" s="664"/>
      <c r="DZ16" s="664"/>
      <c r="EA16" s="664"/>
      <c r="EB16" s="664"/>
      <c r="EC16" s="704"/>
    </row>
    <row r="17" spans="2:133" ht="11.25" customHeight="1" x14ac:dyDescent="0.15">
      <c r="B17" s="658" t="s">
        <v>265</v>
      </c>
      <c r="C17" s="659"/>
      <c r="D17" s="659"/>
      <c r="E17" s="659"/>
      <c r="F17" s="659"/>
      <c r="G17" s="659"/>
      <c r="H17" s="659"/>
      <c r="I17" s="659"/>
      <c r="J17" s="659"/>
      <c r="K17" s="659"/>
      <c r="L17" s="659"/>
      <c r="M17" s="659"/>
      <c r="N17" s="659"/>
      <c r="O17" s="659"/>
      <c r="P17" s="659"/>
      <c r="Q17" s="660"/>
      <c r="R17" s="661">
        <v>358448</v>
      </c>
      <c r="S17" s="664"/>
      <c r="T17" s="664"/>
      <c r="U17" s="664"/>
      <c r="V17" s="664"/>
      <c r="W17" s="664"/>
      <c r="X17" s="664"/>
      <c r="Y17" s="665"/>
      <c r="Z17" s="723">
        <v>0.2</v>
      </c>
      <c r="AA17" s="723"/>
      <c r="AB17" s="723"/>
      <c r="AC17" s="723"/>
      <c r="AD17" s="724">
        <v>358448</v>
      </c>
      <c r="AE17" s="724"/>
      <c r="AF17" s="724"/>
      <c r="AG17" s="724"/>
      <c r="AH17" s="724"/>
      <c r="AI17" s="724"/>
      <c r="AJ17" s="724"/>
      <c r="AK17" s="724"/>
      <c r="AL17" s="666">
        <v>0.4</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242</v>
      </c>
      <c r="BH17" s="664"/>
      <c r="BI17" s="664"/>
      <c r="BJ17" s="664"/>
      <c r="BK17" s="664"/>
      <c r="BL17" s="664"/>
      <c r="BM17" s="664"/>
      <c r="BN17" s="665"/>
      <c r="BO17" s="723" t="s">
        <v>242</v>
      </c>
      <c r="BP17" s="723"/>
      <c r="BQ17" s="723"/>
      <c r="BR17" s="723"/>
      <c r="BS17" s="669" t="s">
        <v>233</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22104537</v>
      </c>
      <c r="CS17" s="664"/>
      <c r="CT17" s="664"/>
      <c r="CU17" s="664"/>
      <c r="CV17" s="664"/>
      <c r="CW17" s="664"/>
      <c r="CX17" s="664"/>
      <c r="CY17" s="665"/>
      <c r="CZ17" s="723">
        <v>12.4</v>
      </c>
      <c r="DA17" s="723"/>
      <c r="DB17" s="723"/>
      <c r="DC17" s="723"/>
      <c r="DD17" s="669" t="s">
        <v>233</v>
      </c>
      <c r="DE17" s="664"/>
      <c r="DF17" s="664"/>
      <c r="DG17" s="664"/>
      <c r="DH17" s="664"/>
      <c r="DI17" s="664"/>
      <c r="DJ17" s="664"/>
      <c r="DK17" s="664"/>
      <c r="DL17" s="664"/>
      <c r="DM17" s="664"/>
      <c r="DN17" s="664"/>
      <c r="DO17" s="664"/>
      <c r="DP17" s="665"/>
      <c r="DQ17" s="669">
        <v>21913325</v>
      </c>
      <c r="DR17" s="664"/>
      <c r="DS17" s="664"/>
      <c r="DT17" s="664"/>
      <c r="DU17" s="664"/>
      <c r="DV17" s="664"/>
      <c r="DW17" s="664"/>
      <c r="DX17" s="664"/>
      <c r="DY17" s="664"/>
      <c r="DZ17" s="664"/>
      <c r="EA17" s="664"/>
      <c r="EB17" s="664"/>
      <c r="EC17" s="704"/>
    </row>
    <row r="18" spans="2:133" ht="11.25" customHeight="1" x14ac:dyDescent="0.15">
      <c r="B18" s="658" t="s">
        <v>268</v>
      </c>
      <c r="C18" s="659"/>
      <c r="D18" s="659"/>
      <c r="E18" s="659"/>
      <c r="F18" s="659"/>
      <c r="G18" s="659"/>
      <c r="H18" s="659"/>
      <c r="I18" s="659"/>
      <c r="J18" s="659"/>
      <c r="K18" s="659"/>
      <c r="L18" s="659"/>
      <c r="M18" s="659"/>
      <c r="N18" s="659"/>
      <c r="O18" s="659"/>
      <c r="P18" s="659"/>
      <c r="Q18" s="660"/>
      <c r="R18" s="661">
        <v>10128462</v>
      </c>
      <c r="S18" s="664"/>
      <c r="T18" s="664"/>
      <c r="U18" s="664"/>
      <c r="V18" s="664"/>
      <c r="W18" s="664"/>
      <c r="X18" s="664"/>
      <c r="Y18" s="665"/>
      <c r="Z18" s="723">
        <v>5.6</v>
      </c>
      <c r="AA18" s="723"/>
      <c r="AB18" s="723"/>
      <c r="AC18" s="723"/>
      <c r="AD18" s="724">
        <v>8761592</v>
      </c>
      <c r="AE18" s="724"/>
      <c r="AF18" s="724"/>
      <c r="AG18" s="724"/>
      <c r="AH18" s="724"/>
      <c r="AI18" s="724"/>
      <c r="AJ18" s="724"/>
      <c r="AK18" s="724"/>
      <c r="AL18" s="666">
        <v>9</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233</v>
      </c>
      <c r="BH18" s="664"/>
      <c r="BI18" s="664"/>
      <c r="BJ18" s="664"/>
      <c r="BK18" s="664"/>
      <c r="BL18" s="664"/>
      <c r="BM18" s="664"/>
      <c r="BN18" s="665"/>
      <c r="BO18" s="723" t="s">
        <v>233</v>
      </c>
      <c r="BP18" s="723"/>
      <c r="BQ18" s="723"/>
      <c r="BR18" s="723"/>
      <c r="BS18" s="669" t="s">
        <v>233</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v>541607</v>
      </c>
      <c r="CS18" s="664"/>
      <c r="CT18" s="664"/>
      <c r="CU18" s="664"/>
      <c r="CV18" s="664"/>
      <c r="CW18" s="664"/>
      <c r="CX18" s="664"/>
      <c r="CY18" s="665"/>
      <c r="CZ18" s="723">
        <v>0.3</v>
      </c>
      <c r="DA18" s="723"/>
      <c r="DB18" s="723"/>
      <c r="DC18" s="723"/>
      <c r="DD18" s="669" t="s">
        <v>242</v>
      </c>
      <c r="DE18" s="664"/>
      <c r="DF18" s="664"/>
      <c r="DG18" s="664"/>
      <c r="DH18" s="664"/>
      <c r="DI18" s="664"/>
      <c r="DJ18" s="664"/>
      <c r="DK18" s="664"/>
      <c r="DL18" s="664"/>
      <c r="DM18" s="664"/>
      <c r="DN18" s="664"/>
      <c r="DO18" s="664"/>
      <c r="DP18" s="665"/>
      <c r="DQ18" s="669">
        <v>541043</v>
      </c>
      <c r="DR18" s="664"/>
      <c r="DS18" s="664"/>
      <c r="DT18" s="664"/>
      <c r="DU18" s="664"/>
      <c r="DV18" s="664"/>
      <c r="DW18" s="664"/>
      <c r="DX18" s="664"/>
      <c r="DY18" s="664"/>
      <c r="DZ18" s="664"/>
      <c r="EA18" s="664"/>
      <c r="EB18" s="664"/>
      <c r="EC18" s="704"/>
    </row>
    <row r="19" spans="2:133" ht="11.25" customHeight="1" x14ac:dyDescent="0.15">
      <c r="B19" s="658" t="s">
        <v>271</v>
      </c>
      <c r="C19" s="659"/>
      <c r="D19" s="659"/>
      <c r="E19" s="659"/>
      <c r="F19" s="659"/>
      <c r="G19" s="659"/>
      <c r="H19" s="659"/>
      <c r="I19" s="659"/>
      <c r="J19" s="659"/>
      <c r="K19" s="659"/>
      <c r="L19" s="659"/>
      <c r="M19" s="659"/>
      <c r="N19" s="659"/>
      <c r="O19" s="659"/>
      <c r="P19" s="659"/>
      <c r="Q19" s="660"/>
      <c r="R19" s="661">
        <v>8761592</v>
      </c>
      <c r="S19" s="664"/>
      <c r="T19" s="664"/>
      <c r="U19" s="664"/>
      <c r="V19" s="664"/>
      <c r="W19" s="664"/>
      <c r="X19" s="664"/>
      <c r="Y19" s="665"/>
      <c r="Z19" s="723">
        <v>4.8</v>
      </c>
      <c r="AA19" s="723"/>
      <c r="AB19" s="723"/>
      <c r="AC19" s="723"/>
      <c r="AD19" s="724">
        <v>8761592</v>
      </c>
      <c r="AE19" s="724"/>
      <c r="AF19" s="724"/>
      <c r="AG19" s="724"/>
      <c r="AH19" s="724"/>
      <c r="AI19" s="724"/>
      <c r="AJ19" s="724"/>
      <c r="AK19" s="724"/>
      <c r="AL19" s="666">
        <v>9</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v>8869268</v>
      </c>
      <c r="BH19" s="664"/>
      <c r="BI19" s="664"/>
      <c r="BJ19" s="664"/>
      <c r="BK19" s="664"/>
      <c r="BL19" s="664"/>
      <c r="BM19" s="664"/>
      <c r="BN19" s="665"/>
      <c r="BO19" s="723">
        <v>10.8</v>
      </c>
      <c r="BP19" s="723"/>
      <c r="BQ19" s="723"/>
      <c r="BR19" s="723"/>
      <c r="BS19" s="669" t="s">
        <v>233</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233</v>
      </c>
      <c r="CS19" s="664"/>
      <c r="CT19" s="664"/>
      <c r="CU19" s="664"/>
      <c r="CV19" s="664"/>
      <c r="CW19" s="664"/>
      <c r="CX19" s="664"/>
      <c r="CY19" s="665"/>
      <c r="CZ19" s="723" t="s">
        <v>242</v>
      </c>
      <c r="DA19" s="723"/>
      <c r="DB19" s="723"/>
      <c r="DC19" s="723"/>
      <c r="DD19" s="669" t="s">
        <v>233</v>
      </c>
      <c r="DE19" s="664"/>
      <c r="DF19" s="664"/>
      <c r="DG19" s="664"/>
      <c r="DH19" s="664"/>
      <c r="DI19" s="664"/>
      <c r="DJ19" s="664"/>
      <c r="DK19" s="664"/>
      <c r="DL19" s="664"/>
      <c r="DM19" s="664"/>
      <c r="DN19" s="664"/>
      <c r="DO19" s="664"/>
      <c r="DP19" s="665"/>
      <c r="DQ19" s="669" t="s">
        <v>233</v>
      </c>
      <c r="DR19" s="664"/>
      <c r="DS19" s="664"/>
      <c r="DT19" s="664"/>
      <c r="DU19" s="664"/>
      <c r="DV19" s="664"/>
      <c r="DW19" s="664"/>
      <c r="DX19" s="664"/>
      <c r="DY19" s="664"/>
      <c r="DZ19" s="664"/>
      <c r="EA19" s="664"/>
      <c r="EB19" s="664"/>
      <c r="EC19" s="704"/>
    </row>
    <row r="20" spans="2:133" ht="11.25" customHeight="1" x14ac:dyDescent="0.15">
      <c r="B20" s="658" t="s">
        <v>274</v>
      </c>
      <c r="C20" s="659"/>
      <c r="D20" s="659"/>
      <c r="E20" s="659"/>
      <c r="F20" s="659"/>
      <c r="G20" s="659"/>
      <c r="H20" s="659"/>
      <c r="I20" s="659"/>
      <c r="J20" s="659"/>
      <c r="K20" s="659"/>
      <c r="L20" s="659"/>
      <c r="M20" s="659"/>
      <c r="N20" s="659"/>
      <c r="O20" s="659"/>
      <c r="P20" s="659"/>
      <c r="Q20" s="660"/>
      <c r="R20" s="661">
        <v>1366371</v>
      </c>
      <c r="S20" s="664"/>
      <c r="T20" s="664"/>
      <c r="U20" s="664"/>
      <c r="V20" s="664"/>
      <c r="W20" s="664"/>
      <c r="X20" s="664"/>
      <c r="Y20" s="665"/>
      <c r="Z20" s="723">
        <v>0.8</v>
      </c>
      <c r="AA20" s="723"/>
      <c r="AB20" s="723"/>
      <c r="AC20" s="723"/>
      <c r="AD20" s="724" t="s">
        <v>242</v>
      </c>
      <c r="AE20" s="724"/>
      <c r="AF20" s="724"/>
      <c r="AG20" s="724"/>
      <c r="AH20" s="724"/>
      <c r="AI20" s="724"/>
      <c r="AJ20" s="724"/>
      <c r="AK20" s="724"/>
      <c r="AL20" s="666" t="s">
        <v>233</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v>8869268</v>
      </c>
      <c r="BH20" s="664"/>
      <c r="BI20" s="664"/>
      <c r="BJ20" s="664"/>
      <c r="BK20" s="664"/>
      <c r="BL20" s="664"/>
      <c r="BM20" s="664"/>
      <c r="BN20" s="665"/>
      <c r="BO20" s="723">
        <v>10.8</v>
      </c>
      <c r="BP20" s="723"/>
      <c r="BQ20" s="723"/>
      <c r="BR20" s="723"/>
      <c r="BS20" s="669" t="s">
        <v>233</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178691493</v>
      </c>
      <c r="CS20" s="664"/>
      <c r="CT20" s="664"/>
      <c r="CU20" s="664"/>
      <c r="CV20" s="664"/>
      <c r="CW20" s="664"/>
      <c r="CX20" s="664"/>
      <c r="CY20" s="665"/>
      <c r="CZ20" s="723">
        <v>100</v>
      </c>
      <c r="DA20" s="723"/>
      <c r="DB20" s="723"/>
      <c r="DC20" s="723"/>
      <c r="DD20" s="669">
        <v>33702075</v>
      </c>
      <c r="DE20" s="664"/>
      <c r="DF20" s="664"/>
      <c r="DG20" s="664"/>
      <c r="DH20" s="664"/>
      <c r="DI20" s="664"/>
      <c r="DJ20" s="664"/>
      <c r="DK20" s="664"/>
      <c r="DL20" s="664"/>
      <c r="DM20" s="664"/>
      <c r="DN20" s="664"/>
      <c r="DO20" s="664"/>
      <c r="DP20" s="665"/>
      <c r="DQ20" s="669">
        <v>112655671</v>
      </c>
      <c r="DR20" s="664"/>
      <c r="DS20" s="664"/>
      <c r="DT20" s="664"/>
      <c r="DU20" s="664"/>
      <c r="DV20" s="664"/>
      <c r="DW20" s="664"/>
      <c r="DX20" s="664"/>
      <c r="DY20" s="664"/>
      <c r="DZ20" s="664"/>
      <c r="EA20" s="664"/>
      <c r="EB20" s="664"/>
      <c r="EC20" s="704"/>
    </row>
    <row r="21" spans="2:133" ht="11.25" customHeight="1" x14ac:dyDescent="0.15">
      <c r="B21" s="658" t="s">
        <v>277</v>
      </c>
      <c r="C21" s="659"/>
      <c r="D21" s="659"/>
      <c r="E21" s="659"/>
      <c r="F21" s="659"/>
      <c r="G21" s="659"/>
      <c r="H21" s="659"/>
      <c r="I21" s="659"/>
      <c r="J21" s="659"/>
      <c r="K21" s="659"/>
      <c r="L21" s="659"/>
      <c r="M21" s="659"/>
      <c r="N21" s="659"/>
      <c r="O21" s="659"/>
      <c r="P21" s="659"/>
      <c r="Q21" s="660"/>
      <c r="R21" s="661">
        <v>499</v>
      </c>
      <c r="S21" s="664"/>
      <c r="T21" s="664"/>
      <c r="U21" s="664"/>
      <c r="V21" s="664"/>
      <c r="W21" s="664"/>
      <c r="X21" s="664"/>
      <c r="Y21" s="665"/>
      <c r="Z21" s="723">
        <v>0</v>
      </c>
      <c r="AA21" s="723"/>
      <c r="AB21" s="723"/>
      <c r="AC21" s="723"/>
      <c r="AD21" s="724" t="s">
        <v>233</v>
      </c>
      <c r="AE21" s="724"/>
      <c r="AF21" s="724"/>
      <c r="AG21" s="724"/>
      <c r="AH21" s="724"/>
      <c r="AI21" s="724"/>
      <c r="AJ21" s="724"/>
      <c r="AK21" s="724"/>
      <c r="AL21" s="666" t="s">
        <v>233</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v>32012</v>
      </c>
      <c r="BH21" s="664"/>
      <c r="BI21" s="664"/>
      <c r="BJ21" s="664"/>
      <c r="BK21" s="664"/>
      <c r="BL21" s="664"/>
      <c r="BM21" s="664"/>
      <c r="BN21" s="665"/>
      <c r="BO21" s="723">
        <v>0</v>
      </c>
      <c r="BP21" s="723"/>
      <c r="BQ21" s="723"/>
      <c r="BR21" s="723"/>
      <c r="BS21" s="669" t="s">
        <v>233</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279</v>
      </c>
      <c r="C22" s="659"/>
      <c r="D22" s="659"/>
      <c r="E22" s="659"/>
      <c r="F22" s="659"/>
      <c r="G22" s="659"/>
      <c r="H22" s="659"/>
      <c r="I22" s="659"/>
      <c r="J22" s="659"/>
      <c r="K22" s="659"/>
      <c r="L22" s="659"/>
      <c r="M22" s="659"/>
      <c r="N22" s="659"/>
      <c r="O22" s="659"/>
      <c r="P22" s="659"/>
      <c r="Q22" s="660"/>
      <c r="R22" s="661">
        <v>104372367</v>
      </c>
      <c r="S22" s="664"/>
      <c r="T22" s="664"/>
      <c r="U22" s="664"/>
      <c r="V22" s="664"/>
      <c r="W22" s="664"/>
      <c r="X22" s="664"/>
      <c r="Y22" s="665"/>
      <c r="Z22" s="723">
        <v>57.5</v>
      </c>
      <c r="AA22" s="723"/>
      <c r="AB22" s="723"/>
      <c r="AC22" s="723"/>
      <c r="AD22" s="724">
        <v>96731700</v>
      </c>
      <c r="AE22" s="724"/>
      <c r="AF22" s="724"/>
      <c r="AG22" s="724"/>
      <c r="AH22" s="724"/>
      <c r="AI22" s="724"/>
      <c r="AJ22" s="724"/>
      <c r="AK22" s="724"/>
      <c r="AL22" s="666">
        <v>99.9</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v>2563459</v>
      </c>
      <c r="BH22" s="664"/>
      <c r="BI22" s="664"/>
      <c r="BJ22" s="664"/>
      <c r="BK22" s="664"/>
      <c r="BL22" s="664"/>
      <c r="BM22" s="664"/>
      <c r="BN22" s="665"/>
      <c r="BO22" s="723">
        <v>3.1</v>
      </c>
      <c r="BP22" s="723"/>
      <c r="BQ22" s="723"/>
      <c r="BR22" s="723"/>
      <c r="BS22" s="669" t="s">
        <v>233</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282</v>
      </c>
      <c r="C23" s="659"/>
      <c r="D23" s="659"/>
      <c r="E23" s="659"/>
      <c r="F23" s="659"/>
      <c r="G23" s="659"/>
      <c r="H23" s="659"/>
      <c r="I23" s="659"/>
      <c r="J23" s="659"/>
      <c r="K23" s="659"/>
      <c r="L23" s="659"/>
      <c r="M23" s="659"/>
      <c r="N23" s="659"/>
      <c r="O23" s="659"/>
      <c r="P23" s="659"/>
      <c r="Q23" s="660"/>
      <c r="R23" s="661">
        <v>67436</v>
      </c>
      <c r="S23" s="664"/>
      <c r="T23" s="664"/>
      <c r="U23" s="664"/>
      <c r="V23" s="664"/>
      <c r="W23" s="664"/>
      <c r="X23" s="664"/>
      <c r="Y23" s="665"/>
      <c r="Z23" s="723">
        <v>0</v>
      </c>
      <c r="AA23" s="723"/>
      <c r="AB23" s="723"/>
      <c r="AC23" s="723"/>
      <c r="AD23" s="724">
        <v>67436</v>
      </c>
      <c r="AE23" s="724"/>
      <c r="AF23" s="724"/>
      <c r="AG23" s="724"/>
      <c r="AH23" s="724"/>
      <c r="AI23" s="724"/>
      <c r="AJ23" s="724"/>
      <c r="AK23" s="724"/>
      <c r="AL23" s="666">
        <v>0.1</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v>6273797</v>
      </c>
      <c r="BH23" s="664"/>
      <c r="BI23" s="664"/>
      <c r="BJ23" s="664"/>
      <c r="BK23" s="664"/>
      <c r="BL23" s="664"/>
      <c r="BM23" s="664"/>
      <c r="BN23" s="665"/>
      <c r="BO23" s="723">
        <v>7.6</v>
      </c>
      <c r="BP23" s="723"/>
      <c r="BQ23" s="723"/>
      <c r="BR23" s="723"/>
      <c r="BS23" s="669" t="s">
        <v>233</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15">
      <c r="B24" s="658" t="s">
        <v>289</v>
      </c>
      <c r="C24" s="659"/>
      <c r="D24" s="659"/>
      <c r="E24" s="659"/>
      <c r="F24" s="659"/>
      <c r="G24" s="659"/>
      <c r="H24" s="659"/>
      <c r="I24" s="659"/>
      <c r="J24" s="659"/>
      <c r="K24" s="659"/>
      <c r="L24" s="659"/>
      <c r="M24" s="659"/>
      <c r="N24" s="659"/>
      <c r="O24" s="659"/>
      <c r="P24" s="659"/>
      <c r="Q24" s="660"/>
      <c r="R24" s="661">
        <v>1605301</v>
      </c>
      <c r="S24" s="664"/>
      <c r="T24" s="664"/>
      <c r="U24" s="664"/>
      <c r="V24" s="664"/>
      <c r="W24" s="664"/>
      <c r="X24" s="664"/>
      <c r="Y24" s="665"/>
      <c r="Z24" s="723">
        <v>0.9</v>
      </c>
      <c r="AA24" s="723"/>
      <c r="AB24" s="723"/>
      <c r="AC24" s="723"/>
      <c r="AD24" s="724" t="s">
        <v>233</v>
      </c>
      <c r="AE24" s="724"/>
      <c r="AF24" s="724"/>
      <c r="AG24" s="724"/>
      <c r="AH24" s="724"/>
      <c r="AI24" s="724"/>
      <c r="AJ24" s="724"/>
      <c r="AK24" s="724"/>
      <c r="AL24" s="666" t="s">
        <v>233</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242</v>
      </c>
      <c r="BH24" s="664"/>
      <c r="BI24" s="664"/>
      <c r="BJ24" s="664"/>
      <c r="BK24" s="664"/>
      <c r="BL24" s="664"/>
      <c r="BM24" s="664"/>
      <c r="BN24" s="665"/>
      <c r="BO24" s="723" t="s">
        <v>233</v>
      </c>
      <c r="BP24" s="723"/>
      <c r="BQ24" s="723"/>
      <c r="BR24" s="723"/>
      <c r="BS24" s="669" t="s">
        <v>233</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87756558</v>
      </c>
      <c r="CS24" s="727"/>
      <c r="CT24" s="727"/>
      <c r="CU24" s="727"/>
      <c r="CV24" s="727"/>
      <c r="CW24" s="727"/>
      <c r="CX24" s="727"/>
      <c r="CY24" s="773"/>
      <c r="CZ24" s="774">
        <v>49.1</v>
      </c>
      <c r="DA24" s="743"/>
      <c r="DB24" s="743"/>
      <c r="DC24" s="777"/>
      <c r="DD24" s="772">
        <v>56158212</v>
      </c>
      <c r="DE24" s="727"/>
      <c r="DF24" s="727"/>
      <c r="DG24" s="727"/>
      <c r="DH24" s="727"/>
      <c r="DI24" s="727"/>
      <c r="DJ24" s="727"/>
      <c r="DK24" s="773"/>
      <c r="DL24" s="772">
        <v>54499186</v>
      </c>
      <c r="DM24" s="727"/>
      <c r="DN24" s="727"/>
      <c r="DO24" s="727"/>
      <c r="DP24" s="727"/>
      <c r="DQ24" s="727"/>
      <c r="DR24" s="727"/>
      <c r="DS24" s="727"/>
      <c r="DT24" s="727"/>
      <c r="DU24" s="727"/>
      <c r="DV24" s="773"/>
      <c r="DW24" s="774">
        <v>52.5</v>
      </c>
      <c r="DX24" s="743"/>
      <c r="DY24" s="743"/>
      <c r="DZ24" s="743"/>
      <c r="EA24" s="743"/>
      <c r="EB24" s="743"/>
      <c r="EC24" s="775"/>
    </row>
    <row r="25" spans="2:133" ht="11.25" customHeight="1" x14ac:dyDescent="0.15">
      <c r="B25" s="658" t="s">
        <v>292</v>
      </c>
      <c r="C25" s="659"/>
      <c r="D25" s="659"/>
      <c r="E25" s="659"/>
      <c r="F25" s="659"/>
      <c r="G25" s="659"/>
      <c r="H25" s="659"/>
      <c r="I25" s="659"/>
      <c r="J25" s="659"/>
      <c r="K25" s="659"/>
      <c r="L25" s="659"/>
      <c r="M25" s="659"/>
      <c r="N25" s="659"/>
      <c r="O25" s="659"/>
      <c r="P25" s="659"/>
      <c r="Q25" s="660"/>
      <c r="R25" s="661">
        <v>1743226</v>
      </c>
      <c r="S25" s="664"/>
      <c r="T25" s="664"/>
      <c r="U25" s="664"/>
      <c r="V25" s="664"/>
      <c r="W25" s="664"/>
      <c r="X25" s="664"/>
      <c r="Y25" s="665"/>
      <c r="Z25" s="723">
        <v>1</v>
      </c>
      <c r="AA25" s="723"/>
      <c r="AB25" s="723"/>
      <c r="AC25" s="723"/>
      <c r="AD25" s="724" t="s">
        <v>242</v>
      </c>
      <c r="AE25" s="724"/>
      <c r="AF25" s="724"/>
      <c r="AG25" s="724"/>
      <c r="AH25" s="724"/>
      <c r="AI25" s="724"/>
      <c r="AJ25" s="724"/>
      <c r="AK25" s="724"/>
      <c r="AL25" s="666" t="s">
        <v>233</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233</v>
      </c>
      <c r="BH25" s="664"/>
      <c r="BI25" s="664"/>
      <c r="BJ25" s="664"/>
      <c r="BK25" s="664"/>
      <c r="BL25" s="664"/>
      <c r="BM25" s="664"/>
      <c r="BN25" s="665"/>
      <c r="BO25" s="723" t="s">
        <v>233</v>
      </c>
      <c r="BP25" s="723"/>
      <c r="BQ25" s="723"/>
      <c r="BR25" s="723"/>
      <c r="BS25" s="669" t="s">
        <v>233</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22006180</v>
      </c>
      <c r="CS25" s="662"/>
      <c r="CT25" s="662"/>
      <c r="CU25" s="662"/>
      <c r="CV25" s="662"/>
      <c r="CW25" s="662"/>
      <c r="CX25" s="662"/>
      <c r="CY25" s="663"/>
      <c r="CZ25" s="666">
        <v>12.3</v>
      </c>
      <c r="DA25" s="695"/>
      <c r="DB25" s="695"/>
      <c r="DC25" s="696"/>
      <c r="DD25" s="669">
        <v>20292975</v>
      </c>
      <c r="DE25" s="662"/>
      <c r="DF25" s="662"/>
      <c r="DG25" s="662"/>
      <c r="DH25" s="662"/>
      <c r="DI25" s="662"/>
      <c r="DJ25" s="662"/>
      <c r="DK25" s="663"/>
      <c r="DL25" s="669">
        <v>19849285</v>
      </c>
      <c r="DM25" s="662"/>
      <c r="DN25" s="662"/>
      <c r="DO25" s="662"/>
      <c r="DP25" s="662"/>
      <c r="DQ25" s="662"/>
      <c r="DR25" s="662"/>
      <c r="DS25" s="662"/>
      <c r="DT25" s="662"/>
      <c r="DU25" s="662"/>
      <c r="DV25" s="663"/>
      <c r="DW25" s="666">
        <v>19.100000000000001</v>
      </c>
      <c r="DX25" s="695"/>
      <c r="DY25" s="695"/>
      <c r="DZ25" s="695"/>
      <c r="EA25" s="695"/>
      <c r="EB25" s="695"/>
      <c r="EC25" s="697"/>
    </row>
    <row r="26" spans="2:133" ht="11.25" customHeight="1" x14ac:dyDescent="0.15">
      <c r="B26" s="658" t="s">
        <v>295</v>
      </c>
      <c r="C26" s="659"/>
      <c r="D26" s="659"/>
      <c r="E26" s="659"/>
      <c r="F26" s="659"/>
      <c r="G26" s="659"/>
      <c r="H26" s="659"/>
      <c r="I26" s="659"/>
      <c r="J26" s="659"/>
      <c r="K26" s="659"/>
      <c r="L26" s="659"/>
      <c r="M26" s="659"/>
      <c r="N26" s="659"/>
      <c r="O26" s="659"/>
      <c r="P26" s="659"/>
      <c r="Q26" s="660"/>
      <c r="R26" s="661">
        <v>1865276</v>
      </c>
      <c r="S26" s="664"/>
      <c r="T26" s="664"/>
      <c r="U26" s="664"/>
      <c r="V26" s="664"/>
      <c r="W26" s="664"/>
      <c r="X26" s="664"/>
      <c r="Y26" s="665"/>
      <c r="Z26" s="723">
        <v>1</v>
      </c>
      <c r="AA26" s="723"/>
      <c r="AB26" s="723"/>
      <c r="AC26" s="723"/>
      <c r="AD26" s="724" t="s">
        <v>233</v>
      </c>
      <c r="AE26" s="724"/>
      <c r="AF26" s="724"/>
      <c r="AG26" s="724"/>
      <c r="AH26" s="724"/>
      <c r="AI26" s="724"/>
      <c r="AJ26" s="724"/>
      <c r="AK26" s="724"/>
      <c r="AL26" s="666" t="s">
        <v>233</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233</v>
      </c>
      <c r="BH26" s="664"/>
      <c r="BI26" s="664"/>
      <c r="BJ26" s="664"/>
      <c r="BK26" s="664"/>
      <c r="BL26" s="664"/>
      <c r="BM26" s="664"/>
      <c r="BN26" s="665"/>
      <c r="BO26" s="723" t="s">
        <v>233</v>
      </c>
      <c r="BP26" s="723"/>
      <c r="BQ26" s="723"/>
      <c r="BR26" s="723"/>
      <c r="BS26" s="669" t="s">
        <v>233</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14578112</v>
      </c>
      <c r="CS26" s="664"/>
      <c r="CT26" s="664"/>
      <c r="CU26" s="664"/>
      <c r="CV26" s="664"/>
      <c r="CW26" s="664"/>
      <c r="CX26" s="664"/>
      <c r="CY26" s="665"/>
      <c r="CZ26" s="666">
        <v>8.1999999999999993</v>
      </c>
      <c r="DA26" s="695"/>
      <c r="DB26" s="695"/>
      <c r="DC26" s="696"/>
      <c r="DD26" s="669">
        <v>13292623</v>
      </c>
      <c r="DE26" s="664"/>
      <c r="DF26" s="664"/>
      <c r="DG26" s="664"/>
      <c r="DH26" s="664"/>
      <c r="DI26" s="664"/>
      <c r="DJ26" s="664"/>
      <c r="DK26" s="665"/>
      <c r="DL26" s="669" t="s">
        <v>233</v>
      </c>
      <c r="DM26" s="664"/>
      <c r="DN26" s="664"/>
      <c r="DO26" s="664"/>
      <c r="DP26" s="664"/>
      <c r="DQ26" s="664"/>
      <c r="DR26" s="664"/>
      <c r="DS26" s="664"/>
      <c r="DT26" s="664"/>
      <c r="DU26" s="664"/>
      <c r="DV26" s="665"/>
      <c r="DW26" s="666" t="s">
        <v>233</v>
      </c>
      <c r="DX26" s="695"/>
      <c r="DY26" s="695"/>
      <c r="DZ26" s="695"/>
      <c r="EA26" s="695"/>
      <c r="EB26" s="695"/>
      <c r="EC26" s="697"/>
    </row>
    <row r="27" spans="2:133" ht="11.25" customHeight="1" x14ac:dyDescent="0.15">
      <c r="B27" s="658" t="s">
        <v>298</v>
      </c>
      <c r="C27" s="659"/>
      <c r="D27" s="659"/>
      <c r="E27" s="659"/>
      <c r="F27" s="659"/>
      <c r="G27" s="659"/>
      <c r="H27" s="659"/>
      <c r="I27" s="659"/>
      <c r="J27" s="659"/>
      <c r="K27" s="659"/>
      <c r="L27" s="659"/>
      <c r="M27" s="659"/>
      <c r="N27" s="659"/>
      <c r="O27" s="659"/>
      <c r="P27" s="659"/>
      <c r="Q27" s="660"/>
      <c r="R27" s="661">
        <v>30669814</v>
      </c>
      <c r="S27" s="664"/>
      <c r="T27" s="664"/>
      <c r="U27" s="664"/>
      <c r="V27" s="664"/>
      <c r="W27" s="664"/>
      <c r="X27" s="664"/>
      <c r="Y27" s="665"/>
      <c r="Z27" s="723">
        <v>16.899999999999999</v>
      </c>
      <c r="AA27" s="723"/>
      <c r="AB27" s="723"/>
      <c r="AC27" s="723"/>
      <c r="AD27" s="724" t="s">
        <v>233</v>
      </c>
      <c r="AE27" s="724"/>
      <c r="AF27" s="724"/>
      <c r="AG27" s="724"/>
      <c r="AH27" s="724"/>
      <c r="AI27" s="724"/>
      <c r="AJ27" s="724"/>
      <c r="AK27" s="724"/>
      <c r="AL27" s="666" t="s">
        <v>233</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82079625</v>
      </c>
      <c r="BH27" s="664"/>
      <c r="BI27" s="664"/>
      <c r="BJ27" s="664"/>
      <c r="BK27" s="664"/>
      <c r="BL27" s="664"/>
      <c r="BM27" s="664"/>
      <c r="BN27" s="665"/>
      <c r="BO27" s="723">
        <v>100</v>
      </c>
      <c r="BP27" s="723"/>
      <c r="BQ27" s="723"/>
      <c r="BR27" s="723"/>
      <c r="BS27" s="669">
        <v>1536725</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43645841</v>
      </c>
      <c r="CS27" s="662"/>
      <c r="CT27" s="662"/>
      <c r="CU27" s="662"/>
      <c r="CV27" s="662"/>
      <c r="CW27" s="662"/>
      <c r="CX27" s="662"/>
      <c r="CY27" s="663"/>
      <c r="CZ27" s="666">
        <v>24.4</v>
      </c>
      <c r="DA27" s="695"/>
      <c r="DB27" s="695"/>
      <c r="DC27" s="696"/>
      <c r="DD27" s="669">
        <v>13951912</v>
      </c>
      <c r="DE27" s="662"/>
      <c r="DF27" s="662"/>
      <c r="DG27" s="662"/>
      <c r="DH27" s="662"/>
      <c r="DI27" s="662"/>
      <c r="DJ27" s="662"/>
      <c r="DK27" s="663"/>
      <c r="DL27" s="669">
        <v>13835193</v>
      </c>
      <c r="DM27" s="662"/>
      <c r="DN27" s="662"/>
      <c r="DO27" s="662"/>
      <c r="DP27" s="662"/>
      <c r="DQ27" s="662"/>
      <c r="DR27" s="662"/>
      <c r="DS27" s="662"/>
      <c r="DT27" s="662"/>
      <c r="DU27" s="662"/>
      <c r="DV27" s="663"/>
      <c r="DW27" s="666">
        <v>13.3</v>
      </c>
      <c r="DX27" s="695"/>
      <c r="DY27" s="695"/>
      <c r="DZ27" s="695"/>
      <c r="EA27" s="695"/>
      <c r="EB27" s="695"/>
      <c r="EC27" s="697"/>
    </row>
    <row r="28" spans="2:133" ht="11.25" customHeight="1" x14ac:dyDescent="0.15">
      <c r="B28" s="766" t="s">
        <v>301</v>
      </c>
      <c r="C28" s="767"/>
      <c r="D28" s="767"/>
      <c r="E28" s="767"/>
      <c r="F28" s="767"/>
      <c r="G28" s="767"/>
      <c r="H28" s="767"/>
      <c r="I28" s="767"/>
      <c r="J28" s="767"/>
      <c r="K28" s="767"/>
      <c r="L28" s="767"/>
      <c r="M28" s="767"/>
      <c r="N28" s="767"/>
      <c r="O28" s="767"/>
      <c r="P28" s="767"/>
      <c r="Q28" s="768"/>
      <c r="R28" s="661">
        <v>14003</v>
      </c>
      <c r="S28" s="664"/>
      <c r="T28" s="664"/>
      <c r="U28" s="664"/>
      <c r="V28" s="664"/>
      <c r="W28" s="664"/>
      <c r="X28" s="664"/>
      <c r="Y28" s="665"/>
      <c r="Z28" s="723">
        <v>0</v>
      </c>
      <c r="AA28" s="723"/>
      <c r="AB28" s="723"/>
      <c r="AC28" s="723"/>
      <c r="AD28" s="724">
        <v>14003</v>
      </c>
      <c r="AE28" s="724"/>
      <c r="AF28" s="724"/>
      <c r="AG28" s="724"/>
      <c r="AH28" s="724"/>
      <c r="AI28" s="724"/>
      <c r="AJ28" s="724"/>
      <c r="AK28" s="724"/>
      <c r="AL28" s="666">
        <v>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22104537</v>
      </c>
      <c r="CS28" s="664"/>
      <c r="CT28" s="664"/>
      <c r="CU28" s="664"/>
      <c r="CV28" s="664"/>
      <c r="CW28" s="664"/>
      <c r="CX28" s="664"/>
      <c r="CY28" s="665"/>
      <c r="CZ28" s="666">
        <v>12.4</v>
      </c>
      <c r="DA28" s="695"/>
      <c r="DB28" s="695"/>
      <c r="DC28" s="696"/>
      <c r="DD28" s="669">
        <v>21913325</v>
      </c>
      <c r="DE28" s="664"/>
      <c r="DF28" s="664"/>
      <c r="DG28" s="664"/>
      <c r="DH28" s="664"/>
      <c r="DI28" s="664"/>
      <c r="DJ28" s="664"/>
      <c r="DK28" s="665"/>
      <c r="DL28" s="669">
        <v>20814708</v>
      </c>
      <c r="DM28" s="664"/>
      <c r="DN28" s="664"/>
      <c r="DO28" s="664"/>
      <c r="DP28" s="664"/>
      <c r="DQ28" s="664"/>
      <c r="DR28" s="664"/>
      <c r="DS28" s="664"/>
      <c r="DT28" s="664"/>
      <c r="DU28" s="664"/>
      <c r="DV28" s="665"/>
      <c r="DW28" s="666">
        <v>20</v>
      </c>
      <c r="DX28" s="695"/>
      <c r="DY28" s="695"/>
      <c r="DZ28" s="695"/>
      <c r="EA28" s="695"/>
      <c r="EB28" s="695"/>
      <c r="EC28" s="697"/>
    </row>
    <row r="29" spans="2:133" ht="11.25" customHeight="1" x14ac:dyDescent="0.15">
      <c r="B29" s="658" t="s">
        <v>303</v>
      </c>
      <c r="C29" s="659"/>
      <c r="D29" s="659"/>
      <c r="E29" s="659"/>
      <c r="F29" s="659"/>
      <c r="G29" s="659"/>
      <c r="H29" s="659"/>
      <c r="I29" s="659"/>
      <c r="J29" s="659"/>
      <c r="K29" s="659"/>
      <c r="L29" s="659"/>
      <c r="M29" s="659"/>
      <c r="N29" s="659"/>
      <c r="O29" s="659"/>
      <c r="P29" s="659"/>
      <c r="Q29" s="660"/>
      <c r="R29" s="661">
        <v>11371564</v>
      </c>
      <c r="S29" s="664"/>
      <c r="T29" s="664"/>
      <c r="U29" s="664"/>
      <c r="V29" s="664"/>
      <c r="W29" s="664"/>
      <c r="X29" s="664"/>
      <c r="Y29" s="665"/>
      <c r="Z29" s="723">
        <v>6.3</v>
      </c>
      <c r="AA29" s="723"/>
      <c r="AB29" s="723"/>
      <c r="AC29" s="723"/>
      <c r="AD29" s="724" t="s">
        <v>233</v>
      </c>
      <c r="AE29" s="724"/>
      <c r="AF29" s="724"/>
      <c r="AG29" s="724"/>
      <c r="AH29" s="724"/>
      <c r="AI29" s="724"/>
      <c r="AJ29" s="724"/>
      <c r="AK29" s="724"/>
      <c r="AL29" s="666" t="s">
        <v>233</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70</v>
      </c>
      <c r="CG29" s="702"/>
      <c r="CH29" s="702"/>
      <c r="CI29" s="702"/>
      <c r="CJ29" s="702"/>
      <c r="CK29" s="702"/>
      <c r="CL29" s="702"/>
      <c r="CM29" s="702"/>
      <c r="CN29" s="702"/>
      <c r="CO29" s="702"/>
      <c r="CP29" s="702"/>
      <c r="CQ29" s="703"/>
      <c r="CR29" s="661">
        <v>22104378</v>
      </c>
      <c r="CS29" s="662"/>
      <c r="CT29" s="662"/>
      <c r="CU29" s="662"/>
      <c r="CV29" s="662"/>
      <c r="CW29" s="662"/>
      <c r="CX29" s="662"/>
      <c r="CY29" s="663"/>
      <c r="CZ29" s="666">
        <v>12.4</v>
      </c>
      <c r="DA29" s="695"/>
      <c r="DB29" s="695"/>
      <c r="DC29" s="696"/>
      <c r="DD29" s="669">
        <v>21913166</v>
      </c>
      <c r="DE29" s="662"/>
      <c r="DF29" s="662"/>
      <c r="DG29" s="662"/>
      <c r="DH29" s="662"/>
      <c r="DI29" s="662"/>
      <c r="DJ29" s="662"/>
      <c r="DK29" s="663"/>
      <c r="DL29" s="669">
        <v>20814549</v>
      </c>
      <c r="DM29" s="662"/>
      <c r="DN29" s="662"/>
      <c r="DO29" s="662"/>
      <c r="DP29" s="662"/>
      <c r="DQ29" s="662"/>
      <c r="DR29" s="662"/>
      <c r="DS29" s="662"/>
      <c r="DT29" s="662"/>
      <c r="DU29" s="662"/>
      <c r="DV29" s="663"/>
      <c r="DW29" s="666">
        <v>20</v>
      </c>
      <c r="DX29" s="695"/>
      <c r="DY29" s="695"/>
      <c r="DZ29" s="695"/>
      <c r="EA29" s="695"/>
      <c r="EB29" s="695"/>
      <c r="EC29" s="697"/>
    </row>
    <row r="30" spans="2:133" ht="11.25" customHeight="1" x14ac:dyDescent="0.15">
      <c r="B30" s="658" t="s">
        <v>307</v>
      </c>
      <c r="C30" s="659"/>
      <c r="D30" s="659"/>
      <c r="E30" s="659"/>
      <c r="F30" s="659"/>
      <c r="G30" s="659"/>
      <c r="H30" s="659"/>
      <c r="I30" s="659"/>
      <c r="J30" s="659"/>
      <c r="K30" s="659"/>
      <c r="L30" s="659"/>
      <c r="M30" s="659"/>
      <c r="N30" s="659"/>
      <c r="O30" s="659"/>
      <c r="P30" s="659"/>
      <c r="Q30" s="660"/>
      <c r="R30" s="661">
        <v>1136147</v>
      </c>
      <c r="S30" s="664"/>
      <c r="T30" s="664"/>
      <c r="U30" s="664"/>
      <c r="V30" s="664"/>
      <c r="W30" s="664"/>
      <c r="X30" s="664"/>
      <c r="Y30" s="665"/>
      <c r="Z30" s="723">
        <v>0.6</v>
      </c>
      <c r="AA30" s="723"/>
      <c r="AB30" s="723"/>
      <c r="AC30" s="723"/>
      <c r="AD30" s="724" t="s">
        <v>242</v>
      </c>
      <c r="AE30" s="724"/>
      <c r="AF30" s="724"/>
      <c r="AG30" s="724"/>
      <c r="AH30" s="724"/>
      <c r="AI30" s="724"/>
      <c r="AJ30" s="724"/>
      <c r="AK30" s="724"/>
      <c r="AL30" s="666" t="s">
        <v>233</v>
      </c>
      <c r="AM30" s="667"/>
      <c r="AN30" s="667"/>
      <c r="AO30" s="725"/>
      <c r="AP30" s="751" t="s">
        <v>308</v>
      </c>
      <c r="AQ30" s="752"/>
      <c r="AR30" s="752"/>
      <c r="AS30" s="752"/>
      <c r="AT30" s="757" t="s">
        <v>309</v>
      </c>
      <c r="AU30" s="230"/>
      <c r="AV30" s="230"/>
      <c r="AW30" s="230"/>
      <c r="AX30" s="760" t="s">
        <v>187</v>
      </c>
      <c r="AY30" s="761"/>
      <c r="AZ30" s="761"/>
      <c r="BA30" s="761"/>
      <c r="BB30" s="761"/>
      <c r="BC30" s="761"/>
      <c r="BD30" s="761"/>
      <c r="BE30" s="761"/>
      <c r="BF30" s="762"/>
      <c r="BG30" s="741">
        <v>99.3</v>
      </c>
      <c r="BH30" s="742"/>
      <c r="BI30" s="742"/>
      <c r="BJ30" s="742"/>
      <c r="BK30" s="742"/>
      <c r="BL30" s="742"/>
      <c r="BM30" s="743">
        <v>96.8</v>
      </c>
      <c r="BN30" s="742"/>
      <c r="BO30" s="742"/>
      <c r="BP30" s="742"/>
      <c r="BQ30" s="744"/>
      <c r="BR30" s="741">
        <v>99.1</v>
      </c>
      <c r="BS30" s="742"/>
      <c r="BT30" s="742"/>
      <c r="BU30" s="742"/>
      <c r="BV30" s="742"/>
      <c r="BW30" s="742"/>
      <c r="BX30" s="743">
        <v>96.2</v>
      </c>
      <c r="BY30" s="742"/>
      <c r="BZ30" s="742"/>
      <c r="CA30" s="742"/>
      <c r="CB30" s="744"/>
      <c r="CD30" s="747"/>
      <c r="CE30" s="748"/>
      <c r="CF30" s="705" t="s">
        <v>310</v>
      </c>
      <c r="CG30" s="702"/>
      <c r="CH30" s="702"/>
      <c r="CI30" s="702"/>
      <c r="CJ30" s="702"/>
      <c r="CK30" s="702"/>
      <c r="CL30" s="702"/>
      <c r="CM30" s="702"/>
      <c r="CN30" s="702"/>
      <c r="CO30" s="702"/>
      <c r="CP30" s="702"/>
      <c r="CQ30" s="703"/>
      <c r="CR30" s="661">
        <v>20526174</v>
      </c>
      <c r="CS30" s="664"/>
      <c r="CT30" s="664"/>
      <c r="CU30" s="664"/>
      <c r="CV30" s="664"/>
      <c r="CW30" s="664"/>
      <c r="CX30" s="664"/>
      <c r="CY30" s="665"/>
      <c r="CZ30" s="666">
        <v>11.5</v>
      </c>
      <c r="DA30" s="695"/>
      <c r="DB30" s="695"/>
      <c r="DC30" s="696"/>
      <c r="DD30" s="669">
        <v>20346030</v>
      </c>
      <c r="DE30" s="664"/>
      <c r="DF30" s="664"/>
      <c r="DG30" s="664"/>
      <c r="DH30" s="664"/>
      <c r="DI30" s="664"/>
      <c r="DJ30" s="664"/>
      <c r="DK30" s="665"/>
      <c r="DL30" s="669">
        <v>19247413</v>
      </c>
      <c r="DM30" s="664"/>
      <c r="DN30" s="664"/>
      <c r="DO30" s="664"/>
      <c r="DP30" s="664"/>
      <c r="DQ30" s="664"/>
      <c r="DR30" s="664"/>
      <c r="DS30" s="664"/>
      <c r="DT30" s="664"/>
      <c r="DU30" s="664"/>
      <c r="DV30" s="665"/>
      <c r="DW30" s="666">
        <v>18.5</v>
      </c>
      <c r="DX30" s="695"/>
      <c r="DY30" s="695"/>
      <c r="DZ30" s="695"/>
      <c r="EA30" s="695"/>
      <c r="EB30" s="695"/>
      <c r="EC30" s="697"/>
    </row>
    <row r="31" spans="2:133" ht="11.25" customHeight="1" x14ac:dyDescent="0.15">
      <c r="B31" s="658" t="s">
        <v>311</v>
      </c>
      <c r="C31" s="659"/>
      <c r="D31" s="659"/>
      <c r="E31" s="659"/>
      <c r="F31" s="659"/>
      <c r="G31" s="659"/>
      <c r="H31" s="659"/>
      <c r="I31" s="659"/>
      <c r="J31" s="659"/>
      <c r="K31" s="659"/>
      <c r="L31" s="659"/>
      <c r="M31" s="659"/>
      <c r="N31" s="659"/>
      <c r="O31" s="659"/>
      <c r="P31" s="659"/>
      <c r="Q31" s="660"/>
      <c r="R31" s="661">
        <v>71760</v>
      </c>
      <c r="S31" s="664"/>
      <c r="T31" s="664"/>
      <c r="U31" s="664"/>
      <c r="V31" s="664"/>
      <c r="W31" s="664"/>
      <c r="X31" s="664"/>
      <c r="Y31" s="665"/>
      <c r="Z31" s="723">
        <v>0</v>
      </c>
      <c r="AA31" s="723"/>
      <c r="AB31" s="723"/>
      <c r="AC31" s="723"/>
      <c r="AD31" s="724" t="s">
        <v>233</v>
      </c>
      <c r="AE31" s="724"/>
      <c r="AF31" s="724"/>
      <c r="AG31" s="724"/>
      <c r="AH31" s="724"/>
      <c r="AI31" s="724"/>
      <c r="AJ31" s="724"/>
      <c r="AK31" s="724"/>
      <c r="AL31" s="666" t="s">
        <v>233</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99.2</v>
      </c>
      <c r="BH31" s="662"/>
      <c r="BI31" s="662"/>
      <c r="BJ31" s="662"/>
      <c r="BK31" s="662"/>
      <c r="BL31" s="662"/>
      <c r="BM31" s="667">
        <v>97</v>
      </c>
      <c r="BN31" s="740"/>
      <c r="BO31" s="740"/>
      <c r="BP31" s="740"/>
      <c r="BQ31" s="701"/>
      <c r="BR31" s="739">
        <v>99.1</v>
      </c>
      <c r="BS31" s="662"/>
      <c r="BT31" s="662"/>
      <c r="BU31" s="662"/>
      <c r="BV31" s="662"/>
      <c r="BW31" s="662"/>
      <c r="BX31" s="667">
        <v>96.4</v>
      </c>
      <c r="BY31" s="740"/>
      <c r="BZ31" s="740"/>
      <c r="CA31" s="740"/>
      <c r="CB31" s="701"/>
      <c r="CD31" s="747"/>
      <c r="CE31" s="748"/>
      <c r="CF31" s="705" t="s">
        <v>314</v>
      </c>
      <c r="CG31" s="702"/>
      <c r="CH31" s="702"/>
      <c r="CI31" s="702"/>
      <c r="CJ31" s="702"/>
      <c r="CK31" s="702"/>
      <c r="CL31" s="702"/>
      <c r="CM31" s="702"/>
      <c r="CN31" s="702"/>
      <c r="CO31" s="702"/>
      <c r="CP31" s="702"/>
      <c r="CQ31" s="703"/>
      <c r="CR31" s="661">
        <v>1578204</v>
      </c>
      <c r="CS31" s="662"/>
      <c r="CT31" s="662"/>
      <c r="CU31" s="662"/>
      <c r="CV31" s="662"/>
      <c r="CW31" s="662"/>
      <c r="CX31" s="662"/>
      <c r="CY31" s="663"/>
      <c r="CZ31" s="666">
        <v>0.9</v>
      </c>
      <c r="DA31" s="695"/>
      <c r="DB31" s="695"/>
      <c r="DC31" s="696"/>
      <c r="DD31" s="669">
        <v>1567136</v>
      </c>
      <c r="DE31" s="662"/>
      <c r="DF31" s="662"/>
      <c r="DG31" s="662"/>
      <c r="DH31" s="662"/>
      <c r="DI31" s="662"/>
      <c r="DJ31" s="662"/>
      <c r="DK31" s="663"/>
      <c r="DL31" s="669">
        <v>1567136</v>
      </c>
      <c r="DM31" s="662"/>
      <c r="DN31" s="662"/>
      <c r="DO31" s="662"/>
      <c r="DP31" s="662"/>
      <c r="DQ31" s="662"/>
      <c r="DR31" s="662"/>
      <c r="DS31" s="662"/>
      <c r="DT31" s="662"/>
      <c r="DU31" s="662"/>
      <c r="DV31" s="663"/>
      <c r="DW31" s="666">
        <v>1.5</v>
      </c>
      <c r="DX31" s="695"/>
      <c r="DY31" s="695"/>
      <c r="DZ31" s="695"/>
      <c r="EA31" s="695"/>
      <c r="EB31" s="695"/>
      <c r="EC31" s="697"/>
    </row>
    <row r="32" spans="2:133" ht="11.25" customHeight="1" x14ac:dyDescent="0.15">
      <c r="B32" s="658" t="s">
        <v>315</v>
      </c>
      <c r="C32" s="659"/>
      <c r="D32" s="659"/>
      <c r="E32" s="659"/>
      <c r="F32" s="659"/>
      <c r="G32" s="659"/>
      <c r="H32" s="659"/>
      <c r="I32" s="659"/>
      <c r="J32" s="659"/>
      <c r="K32" s="659"/>
      <c r="L32" s="659"/>
      <c r="M32" s="659"/>
      <c r="N32" s="659"/>
      <c r="O32" s="659"/>
      <c r="P32" s="659"/>
      <c r="Q32" s="660"/>
      <c r="R32" s="661">
        <v>1618456</v>
      </c>
      <c r="S32" s="664"/>
      <c r="T32" s="664"/>
      <c r="U32" s="664"/>
      <c r="V32" s="664"/>
      <c r="W32" s="664"/>
      <c r="X32" s="664"/>
      <c r="Y32" s="665"/>
      <c r="Z32" s="723">
        <v>0.9</v>
      </c>
      <c r="AA32" s="723"/>
      <c r="AB32" s="723"/>
      <c r="AC32" s="723"/>
      <c r="AD32" s="724" t="s">
        <v>233</v>
      </c>
      <c r="AE32" s="724"/>
      <c r="AF32" s="724"/>
      <c r="AG32" s="724"/>
      <c r="AH32" s="724"/>
      <c r="AI32" s="724"/>
      <c r="AJ32" s="724"/>
      <c r="AK32" s="724"/>
      <c r="AL32" s="666" t="s">
        <v>233</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99.3</v>
      </c>
      <c r="BH32" s="677"/>
      <c r="BI32" s="677"/>
      <c r="BJ32" s="677"/>
      <c r="BK32" s="677"/>
      <c r="BL32" s="677"/>
      <c r="BM32" s="721">
        <v>96.3</v>
      </c>
      <c r="BN32" s="677"/>
      <c r="BO32" s="677"/>
      <c r="BP32" s="677"/>
      <c r="BQ32" s="714"/>
      <c r="BR32" s="738">
        <v>99.1</v>
      </c>
      <c r="BS32" s="677"/>
      <c r="BT32" s="677"/>
      <c r="BU32" s="677"/>
      <c r="BV32" s="677"/>
      <c r="BW32" s="677"/>
      <c r="BX32" s="721">
        <v>95.5</v>
      </c>
      <c r="BY32" s="677"/>
      <c r="BZ32" s="677"/>
      <c r="CA32" s="677"/>
      <c r="CB32" s="714"/>
      <c r="CD32" s="749"/>
      <c r="CE32" s="750"/>
      <c r="CF32" s="705" t="s">
        <v>317</v>
      </c>
      <c r="CG32" s="702"/>
      <c r="CH32" s="702"/>
      <c r="CI32" s="702"/>
      <c r="CJ32" s="702"/>
      <c r="CK32" s="702"/>
      <c r="CL32" s="702"/>
      <c r="CM32" s="702"/>
      <c r="CN32" s="702"/>
      <c r="CO32" s="702"/>
      <c r="CP32" s="702"/>
      <c r="CQ32" s="703"/>
      <c r="CR32" s="661">
        <v>159</v>
      </c>
      <c r="CS32" s="664"/>
      <c r="CT32" s="664"/>
      <c r="CU32" s="664"/>
      <c r="CV32" s="664"/>
      <c r="CW32" s="664"/>
      <c r="CX32" s="664"/>
      <c r="CY32" s="665"/>
      <c r="CZ32" s="666">
        <v>0</v>
      </c>
      <c r="DA32" s="695"/>
      <c r="DB32" s="695"/>
      <c r="DC32" s="696"/>
      <c r="DD32" s="669">
        <v>159</v>
      </c>
      <c r="DE32" s="664"/>
      <c r="DF32" s="664"/>
      <c r="DG32" s="664"/>
      <c r="DH32" s="664"/>
      <c r="DI32" s="664"/>
      <c r="DJ32" s="664"/>
      <c r="DK32" s="665"/>
      <c r="DL32" s="669">
        <v>159</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318</v>
      </c>
      <c r="C33" s="659"/>
      <c r="D33" s="659"/>
      <c r="E33" s="659"/>
      <c r="F33" s="659"/>
      <c r="G33" s="659"/>
      <c r="H33" s="659"/>
      <c r="I33" s="659"/>
      <c r="J33" s="659"/>
      <c r="K33" s="659"/>
      <c r="L33" s="659"/>
      <c r="M33" s="659"/>
      <c r="N33" s="659"/>
      <c r="O33" s="659"/>
      <c r="P33" s="659"/>
      <c r="Q33" s="660"/>
      <c r="R33" s="661">
        <v>2915589</v>
      </c>
      <c r="S33" s="664"/>
      <c r="T33" s="664"/>
      <c r="U33" s="664"/>
      <c r="V33" s="664"/>
      <c r="W33" s="664"/>
      <c r="X33" s="664"/>
      <c r="Y33" s="665"/>
      <c r="Z33" s="723">
        <v>1.6</v>
      </c>
      <c r="AA33" s="723"/>
      <c r="AB33" s="723"/>
      <c r="AC33" s="723"/>
      <c r="AD33" s="724" t="s">
        <v>242</v>
      </c>
      <c r="AE33" s="724"/>
      <c r="AF33" s="724"/>
      <c r="AG33" s="724"/>
      <c r="AH33" s="724"/>
      <c r="AI33" s="724"/>
      <c r="AJ33" s="724"/>
      <c r="AK33" s="724"/>
      <c r="AL33" s="666" t="s">
        <v>233</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56888830</v>
      </c>
      <c r="CS33" s="662"/>
      <c r="CT33" s="662"/>
      <c r="CU33" s="662"/>
      <c r="CV33" s="662"/>
      <c r="CW33" s="662"/>
      <c r="CX33" s="662"/>
      <c r="CY33" s="663"/>
      <c r="CZ33" s="666">
        <v>31.8</v>
      </c>
      <c r="DA33" s="695"/>
      <c r="DB33" s="695"/>
      <c r="DC33" s="696"/>
      <c r="DD33" s="669">
        <v>48319356</v>
      </c>
      <c r="DE33" s="662"/>
      <c r="DF33" s="662"/>
      <c r="DG33" s="662"/>
      <c r="DH33" s="662"/>
      <c r="DI33" s="662"/>
      <c r="DJ33" s="662"/>
      <c r="DK33" s="663"/>
      <c r="DL33" s="669">
        <v>38525433</v>
      </c>
      <c r="DM33" s="662"/>
      <c r="DN33" s="662"/>
      <c r="DO33" s="662"/>
      <c r="DP33" s="662"/>
      <c r="DQ33" s="662"/>
      <c r="DR33" s="662"/>
      <c r="DS33" s="662"/>
      <c r="DT33" s="662"/>
      <c r="DU33" s="662"/>
      <c r="DV33" s="663"/>
      <c r="DW33" s="666">
        <v>37.1</v>
      </c>
      <c r="DX33" s="695"/>
      <c r="DY33" s="695"/>
      <c r="DZ33" s="695"/>
      <c r="EA33" s="695"/>
      <c r="EB33" s="695"/>
      <c r="EC33" s="697"/>
    </row>
    <row r="34" spans="2:133" ht="11.25" customHeight="1" x14ac:dyDescent="0.15">
      <c r="B34" s="658" t="s">
        <v>320</v>
      </c>
      <c r="C34" s="659"/>
      <c r="D34" s="659"/>
      <c r="E34" s="659"/>
      <c r="F34" s="659"/>
      <c r="G34" s="659"/>
      <c r="H34" s="659"/>
      <c r="I34" s="659"/>
      <c r="J34" s="659"/>
      <c r="K34" s="659"/>
      <c r="L34" s="659"/>
      <c r="M34" s="659"/>
      <c r="N34" s="659"/>
      <c r="O34" s="659"/>
      <c r="P34" s="659"/>
      <c r="Q34" s="660"/>
      <c r="R34" s="661">
        <v>2063280</v>
      </c>
      <c r="S34" s="664"/>
      <c r="T34" s="664"/>
      <c r="U34" s="664"/>
      <c r="V34" s="664"/>
      <c r="W34" s="664"/>
      <c r="X34" s="664"/>
      <c r="Y34" s="665"/>
      <c r="Z34" s="723">
        <v>1.1000000000000001</v>
      </c>
      <c r="AA34" s="723"/>
      <c r="AB34" s="723"/>
      <c r="AC34" s="723"/>
      <c r="AD34" s="724">
        <v>885</v>
      </c>
      <c r="AE34" s="724"/>
      <c r="AF34" s="724"/>
      <c r="AG34" s="724"/>
      <c r="AH34" s="724"/>
      <c r="AI34" s="724"/>
      <c r="AJ34" s="724"/>
      <c r="AK34" s="724"/>
      <c r="AL34" s="666">
        <v>0</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22105093</v>
      </c>
      <c r="CS34" s="664"/>
      <c r="CT34" s="664"/>
      <c r="CU34" s="664"/>
      <c r="CV34" s="664"/>
      <c r="CW34" s="664"/>
      <c r="CX34" s="664"/>
      <c r="CY34" s="665"/>
      <c r="CZ34" s="666">
        <v>12.4</v>
      </c>
      <c r="DA34" s="695"/>
      <c r="DB34" s="695"/>
      <c r="DC34" s="696"/>
      <c r="DD34" s="669">
        <v>18423582</v>
      </c>
      <c r="DE34" s="664"/>
      <c r="DF34" s="664"/>
      <c r="DG34" s="664"/>
      <c r="DH34" s="664"/>
      <c r="DI34" s="664"/>
      <c r="DJ34" s="664"/>
      <c r="DK34" s="665"/>
      <c r="DL34" s="669">
        <v>15671471</v>
      </c>
      <c r="DM34" s="664"/>
      <c r="DN34" s="664"/>
      <c r="DO34" s="664"/>
      <c r="DP34" s="664"/>
      <c r="DQ34" s="664"/>
      <c r="DR34" s="664"/>
      <c r="DS34" s="664"/>
      <c r="DT34" s="664"/>
      <c r="DU34" s="664"/>
      <c r="DV34" s="665"/>
      <c r="DW34" s="666">
        <v>15.1</v>
      </c>
      <c r="DX34" s="695"/>
      <c r="DY34" s="695"/>
      <c r="DZ34" s="695"/>
      <c r="EA34" s="695"/>
      <c r="EB34" s="695"/>
      <c r="EC34" s="697"/>
    </row>
    <row r="35" spans="2:133" ht="11.25" customHeight="1" x14ac:dyDescent="0.15">
      <c r="B35" s="658" t="s">
        <v>324</v>
      </c>
      <c r="C35" s="659"/>
      <c r="D35" s="659"/>
      <c r="E35" s="659"/>
      <c r="F35" s="659"/>
      <c r="G35" s="659"/>
      <c r="H35" s="659"/>
      <c r="I35" s="659"/>
      <c r="J35" s="659"/>
      <c r="K35" s="659"/>
      <c r="L35" s="659"/>
      <c r="M35" s="659"/>
      <c r="N35" s="659"/>
      <c r="O35" s="659"/>
      <c r="P35" s="659"/>
      <c r="Q35" s="660"/>
      <c r="R35" s="661">
        <v>21945200</v>
      </c>
      <c r="S35" s="664"/>
      <c r="T35" s="664"/>
      <c r="U35" s="664"/>
      <c r="V35" s="664"/>
      <c r="W35" s="664"/>
      <c r="X35" s="664"/>
      <c r="Y35" s="665"/>
      <c r="Z35" s="723">
        <v>12.1</v>
      </c>
      <c r="AA35" s="723"/>
      <c r="AB35" s="723"/>
      <c r="AC35" s="723"/>
      <c r="AD35" s="724" t="s">
        <v>233</v>
      </c>
      <c r="AE35" s="724"/>
      <c r="AF35" s="724"/>
      <c r="AG35" s="724"/>
      <c r="AH35" s="724"/>
      <c r="AI35" s="724"/>
      <c r="AJ35" s="724"/>
      <c r="AK35" s="724"/>
      <c r="AL35" s="666" t="s">
        <v>242</v>
      </c>
      <c r="AM35" s="667"/>
      <c r="AN35" s="667"/>
      <c r="AO35" s="725"/>
      <c r="AP35" s="234"/>
      <c r="AQ35" s="729" t="s">
        <v>325</v>
      </c>
      <c r="AR35" s="730"/>
      <c r="AS35" s="730"/>
      <c r="AT35" s="730"/>
      <c r="AU35" s="730"/>
      <c r="AV35" s="730"/>
      <c r="AW35" s="730"/>
      <c r="AX35" s="730"/>
      <c r="AY35" s="731"/>
      <c r="AZ35" s="726">
        <v>22390146</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119627</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1414189</v>
      </c>
      <c r="CS35" s="662"/>
      <c r="CT35" s="662"/>
      <c r="CU35" s="662"/>
      <c r="CV35" s="662"/>
      <c r="CW35" s="662"/>
      <c r="CX35" s="662"/>
      <c r="CY35" s="663"/>
      <c r="CZ35" s="666">
        <v>0.8</v>
      </c>
      <c r="DA35" s="695"/>
      <c r="DB35" s="695"/>
      <c r="DC35" s="696"/>
      <c r="DD35" s="669">
        <v>843643</v>
      </c>
      <c r="DE35" s="662"/>
      <c r="DF35" s="662"/>
      <c r="DG35" s="662"/>
      <c r="DH35" s="662"/>
      <c r="DI35" s="662"/>
      <c r="DJ35" s="662"/>
      <c r="DK35" s="663"/>
      <c r="DL35" s="669">
        <v>843643</v>
      </c>
      <c r="DM35" s="662"/>
      <c r="DN35" s="662"/>
      <c r="DO35" s="662"/>
      <c r="DP35" s="662"/>
      <c r="DQ35" s="662"/>
      <c r="DR35" s="662"/>
      <c r="DS35" s="662"/>
      <c r="DT35" s="662"/>
      <c r="DU35" s="662"/>
      <c r="DV35" s="663"/>
      <c r="DW35" s="666">
        <v>0.8</v>
      </c>
      <c r="DX35" s="695"/>
      <c r="DY35" s="695"/>
      <c r="DZ35" s="695"/>
      <c r="EA35" s="695"/>
      <c r="EB35" s="695"/>
      <c r="EC35" s="697"/>
    </row>
    <row r="36" spans="2:133" ht="11.25" customHeight="1" x14ac:dyDescent="0.15">
      <c r="B36" s="658" t="s">
        <v>328</v>
      </c>
      <c r="C36" s="659"/>
      <c r="D36" s="659"/>
      <c r="E36" s="659"/>
      <c r="F36" s="659"/>
      <c r="G36" s="659"/>
      <c r="H36" s="659"/>
      <c r="I36" s="659"/>
      <c r="J36" s="659"/>
      <c r="K36" s="659"/>
      <c r="L36" s="659"/>
      <c r="M36" s="659"/>
      <c r="N36" s="659"/>
      <c r="O36" s="659"/>
      <c r="P36" s="659"/>
      <c r="Q36" s="660"/>
      <c r="R36" s="661" t="s">
        <v>233</v>
      </c>
      <c r="S36" s="664"/>
      <c r="T36" s="664"/>
      <c r="U36" s="664"/>
      <c r="V36" s="664"/>
      <c r="W36" s="664"/>
      <c r="X36" s="664"/>
      <c r="Y36" s="665"/>
      <c r="Z36" s="723" t="s">
        <v>233</v>
      </c>
      <c r="AA36" s="723"/>
      <c r="AB36" s="723"/>
      <c r="AC36" s="723"/>
      <c r="AD36" s="724" t="s">
        <v>233</v>
      </c>
      <c r="AE36" s="724"/>
      <c r="AF36" s="724"/>
      <c r="AG36" s="724"/>
      <c r="AH36" s="724"/>
      <c r="AI36" s="724"/>
      <c r="AJ36" s="724"/>
      <c r="AK36" s="724"/>
      <c r="AL36" s="666" t="s">
        <v>242</v>
      </c>
      <c r="AM36" s="667"/>
      <c r="AN36" s="667"/>
      <c r="AO36" s="725"/>
      <c r="AQ36" s="698" t="s">
        <v>329</v>
      </c>
      <c r="AR36" s="699"/>
      <c r="AS36" s="699"/>
      <c r="AT36" s="699"/>
      <c r="AU36" s="699"/>
      <c r="AV36" s="699"/>
      <c r="AW36" s="699"/>
      <c r="AX36" s="699"/>
      <c r="AY36" s="700"/>
      <c r="AZ36" s="661">
        <v>6496241</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-321800</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14936531</v>
      </c>
      <c r="CS36" s="664"/>
      <c r="CT36" s="664"/>
      <c r="CU36" s="664"/>
      <c r="CV36" s="664"/>
      <c r="CW36" s="664"/>
      <c r="CX36" s="664"/>
      <c r="CY36" s="665"/>
      <c r="CZ36" s="666">
        <v>8.4</v>
      </c>
      <c r="DA36" s="695"/>
      <c r="DB36" s="695"/>
      <c r="DC36" s="696"/>
      <c r="DD36" s="669">
        <v>13780786</v>
      </c>
      <c r="DE36" s="664"/>
      <c r="DF36" s="664"/>
      <c r="DG36" s="664"/>
      <c r="DH36" s="664"/>
      <c r="DI36" s="664"/>
      <c r="DJ36" s="664"/>
      <c r="DK36" s="665"/>
      <c r="DL36" s="669">
        <v>10530575</v>
      </c>
      <c r="DM36" s="664"/>
      <c r="DN36" s="664"/>
      <c r="DO36" s="664"/>
      <c r="DP36" s="664"/>
      <c r="DQ36" s="664"/>
      <c r="DR36" s="664"/>
      <c r="DS36" s="664"/>
      <c r="DT36" s="664"/>
      <c r="DU36" s="664"/>
      <c r="DV36" s="665"/>
      <c r="DW36" s="666">
        <v>10.1</v>
      </c>
      <c r="DX36" s="695"/>
      <c r="DY36" s="695"/>
      <c r="DZ36" s="695"/>
      <c r="EA36" s="695"/>
      <c r="EB36" s="695"/>
      <c r="EC36" s="697"/>
    </row>
    <row r="37" spans="2:133" ht="11.25" customHeight="1" x14ac:dyDescent="0.15">
      <c r="B37" s="658" t="s">
        <v>332</v>
      </c>
      <c r="C37" s="659"/>
      <c r="D37" s="659"/>
      <c r="E37" s="659"/>
      <c r="F37" s="659"/>
      <c r="G37" s="659"/>
      <c r="H37" s="659"/>
      <c r="I37" s="659"/>
      <c r="J37" s="659"/>
      <c r="K37" s="659"/>
      <c r="L37" s="659"/>
      <c r="M37" s="659"/>
      <c r="N37" s="659"/>
      <c r="O37" s="659"/>
      <c r="P37" s="659"/>
      <c r="Q37" s="660"/>
      <c r="R37" s="661">
        <v>7008300</v>
      </c>
      <c r="S37" s="664"/>
      <c r="T37" s="664"/>
      <c r="U37" s="664"/>
      <c r="V37" s="664"/>
      <c r="W37" s="664"/>
      <c r="X37" s="664"/>
      <c r="Y37" s="665"/>
      <c r="Z37" s="723">
        <v>3.9</v>
      </c>
      <c r="AA37" s="723"/>
      <c r="AB37" s="723"/>
      <c r="AC37" s="723"/>
      <c r="AD37" s="724" t="s">
        <v>233</v>
      </c>
      <c r="AE37" s="724"/>
      <c r="AF37" s="724"/>
      <c r="AG37" s="724"/>
      <c r="AH37" s="724"/>
      <c r="AI37" s="724"/>
      <c r="AJ37" s="724"/>
      <c r="AK37" s="724"/>
      <c r="AL37" s="666" t="s">
        <v>233</v>
      </c>
      <c r="AM37" s="667"/>
      <c r="AN37" s="667"/>
      <c r="AO37" s="725"/>
      <c r="AQ37" s="698" t="s">
        <v>333</v>
      </c>
      <c r="AR37" s="699"/>
      <c r="AS37" s="699"/>
      <c r="AT37" s="699"/>
      <c r="AU37" s="699"/>
      <c r="AV37" s="699"/>
      <c r="AW37" s="699"/>
      <c r="AX37" s="699"/>
      <c r="AY37" s="700"/>
      <c r="AZ37" s="661">
        <v>807372</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57320</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20593</v>
      </c>
      <c r="CS37" s="662"/>
      <c r="CT37" s="662"/>
      <c r="CU37" s="662"/>
      <c r="CV37" s="662"/>
      <c r="CW37" s="662"/>
      <c r="CX37" s="662"/>
      <c r="CY37" s="663"/>
      <c r="CZ37" s="666">
        <v>0</v>
      </c>
      <c r="DA37" s="695"/>
      <c r="DB37" s="695"/>
      <c r="DC37" s="696"/>
      <c r="DD37" s="669">
        <v>20593</v>
      </c>
      <c r="DE37" s="662"/>
      <c r="DF37" s="662"/>
      <c r="DG37" s="662"/>
      <c r="DH37" s="662"/>
      <c r="DI37" s="662"/>
      <c r="DJ37" s="662"/>
      <c r="DK37" s="663"/>
      <c r="DL37" s="669">
        <v>17769</v>
      </c>
      <c r="DM37" s="662"/>
      <c r="DN37" s="662"/>
      <c r="DO37" s="662"/>
      <c r="DP37" s="662"/>
      <c r="DQ37" s="662"/>
      <c r="DR37" s="662"/>
      <c r="DS37" s="662"/>
      <c r="DT37" s="662"/>
      <c r="DU37" s="662"/>
      <c r="DV37" s="663"/>
      <c r="DW37" s="666">
        <v>0</v>
      </c>
      <c r="DX37" s="695"/>
      <c r="DY37" s="695"/>
      <c r="DZ37" s="695"/>
      <c r="EA37" s="695"/>
      <c r="EB37" s="695"/>
      <c r="EC37" s="697"/>
    </row>
    <row r="38" spans="2:133" ht="11.25" customHeight="1" x14ac:dyDescent="0.15">
      <c r="B38" s="673" t="s">
        <v>336</v>
      </c>
      <c r="C38" s="674"/>
      <c r="D38" s="674"/>
      <c r="E38" s="674"/>
      <c r="F38" s="674"/>
      <c r="G38" s="674"/>
      <c r="H38" s="674"/>
      <c r="I38" s="674"/>
      <c r="J38" s="674"/>
      <c r="K38" s="674"/>
      <c r="L38" s="674"/>
      <c r="M38" s="674"/>
      <c r="N38" s="674"/>
      <c r="O38" s="674"/>
      <c r="P38" s="674"/>
      <c r="Q38" s="675"/>
      <c r="R38" s="676">
        <v>181459419</v>
      </c>
      <c r="S38" s="713"/>
      <c r="T38" s="713"/>
      <c r="U38" s="713"/>
      <c r="V38" s="713"/>
      <c r="W38" s="713"/>
      <c r="X38" s="713"/>
      <c r="Y38" s="718"/>
      <c r="Z38" s="719">
        <v>100</v>
      </c>
      <c r="AA38" s="719"/>
      <c r="AB38" s="719"/>
      <c r="AC38" s="719"/>
      <c r="AD38" s="720">
        <v>96814024</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v>332429</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87234</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14522959</v>
      </c>
      <c r="CS38" s="664"/>
      <c r="CT38" s="664"/>
      <c r="CU38" s="664"/>
      <c r="CV38" s="664"/>
      <c r="CW38" s="664"/>
      <c r="CX38" s="664"/>
      <c r="CY38" s="665"/>
      <c r="CZ38" s="666">
        <v>8.1</v>
      </c>
      <c r="DA38" s="695"/>
      <c r="DB38" s="695"/>
      <c r="DC38" s="696"/>
      <c r="DD38" s="669">
        <v>11992490</v>
      </c>
      <c r="DE38" s="664"/>
      <c r="DF38" s="664"/>
      <c r="DG38" s="664"/>
      <c r="DH38" s="664"/>
      <c r="DI38" s="664"/>
      <c r="DJ38" s="664"/>
      <c r="DK38" s="665"/>
      <c r="DL38" s="669">
        <v>11479744</v>
      </c>
      <c r="DM38" s="664"/>
      <c r="DN38" s="664"/>
      <c r="DO38" s="664"/>
      <c r="DP38" s="664"/>
      <c r="DQ38" s="664"/>
      <c r="DR38" s="664"/>
      <c r="DS38" s="664"/>
      <c r="DT38" s="664"/>
      <c r="DU38" s="664"/>
      <c r="DV38" s="665"/>
      <c r="DW38" s="666">
        <v>11.1</v>
      </c>
      <c r="DX38" s="695"/>
      <c r="DY38" s="695"/>
      <c r="DZ38" s="695"/>
      <c r="EA38" s="695"/>
      <c r="EB38" s="695"/>
      <c r="EC38" s="697"/>
    </row>
    <row r="39" spans="2:133" ht="11.25" customHeight="1" x14ac:dyDescent="0.15">
      <c r="AQ39" s="698" t="s">
        <v>340</v>
      </c>
      <c r="AR39" s="699"/>
      <c r="AS39" s="699"/>
      <c r="AT39" s="699"/>
      <c r="AU39" s="699"/>
      <c r="AV39" s="699"/>
      <c r="AW39" s="699"/>
      <c r="AX39" s="699"/>
      <c r="AY39" s="700"/>
      <c r="AZ39" s="661">
        <v>163315</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107</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2689527</v>
      </c>
      <c r="CS39" s="662"/>
      <c r="CT39" s="662"/>
      <c r="CU39" s="662"/>
      <c r="CV39" s="662"/>
      <c r="CW39" s="662"/>
      <c r="CX39" s="662"/>
      <c r="CY39" s="663"/>
      <c r="CZ39" s="666">
        <v>1.5</v>
      </c>
      <c r="DA39" s="695"/>
      <c r="DB39" s="695"/>
      <c r="DC39" s="696"/>
      <c r="DD39" s="669">
        <v>2161678</v>
      </c>
      <c r="DE39" s="662"/>
      <c r="DF39" s="662"/>
      <c r="DG39" s="662"/>
      <c r="DH39" s="662"/>
      <c r="DI39" s="662"/>
      <c r="DJ39" s="662"/>
      <c r="DK39" s="663"/>
      <c r="DL39" s="669" t="s">
        <v>233</v>
      </c>
      <c r="DM39" s="662"/>
      <c r="DN39" s="662"/>
      <c r="DO39" s="662"/>
      <c r="DP39" s="662"/>
      <c r="DQ39" s="662"/>
      <c r="DR39" s="662"/>
      <c r="DS39" s="662"/>
      <c r="DT39" s="662"/>
      <c r="DU39" s="662"/>
      <c r="DV39" s="663"/>
      <c r="DW39" s="666" t="s">
        <v>233</v>
      </c>
      <c r="DX39" s="695"/>
      <c r="DY39" s="695"/>
      <c r="DZ39" s="695"/>
      <c r="EA39" s="695"/>
      <c r="EB39" s="695"/>
      <c r="EC39" s="697"/>
    </row>
    <row r="40" spans="2:133" ht="11.25" customHeight="1" x14ac:dyDescent="0.15">
      <c r="AQ40" s="698" t="s">
        <v>344</v>
      </c>
      <c r="AR40" s="699"/>
      <c r="AS40" s="699"/>
      <c r="AT40" s="699"/>
      <c r="AU40" s="699"/>
      <c r="AV40" s="699"/>
      <c r="AW40" s="699"/>
      <c r="AX40" s="699"/>
      <c r="AY40" s="700"/>
      <c r="AZ40" s="661">
        <v>3477754</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233</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1220531</v>
      </c>
      <c r="CS40" s="664"/>
      <c r="CT40" s="664"/>
      <c r="CU40" s="664"/>
      <c r="CV40" s="664"/>
      <c r="CW40" s="664"/>
      <c r="CX40" s="664"/>
      <c r="CY40" s="665"/>
      <c r="CZ40" s="666">
        <v>0.7</v>
      </c>
      <c r="DA40" s="695"/>
      <c r="DB40" s="695"/>
      <c r="DC40" s="696"/>
      <c r="DD40" s="669">
        <v>1117177</v>
      </c>
      <c r="DE40" s="664"/>
      <c r="DF40" s="664"/>
      <c r="DG40" s="664"/>
      <c r="DH40" s="664"/>
      <c r="DI40" s="664"/>
      <c r="DJ40" s="664"/>
      <c r="DK40" s="665"/>
      <c r="DL40" s="669" t="s">
        <v>233</v>
      </c>
      <c r="DM40" s="664"/>
      <c r="DN40" s="664"/>
      <c r="DO40" s="664"/>
      <c r="DP40" s="664"/>
      <c r="DQ40" s="664"/>
      <c r="DR40" s="664"/>
      <c r="DS40" s="664"/>
      <c r="DT40" s="664"/>
      <c r="DU40" s="664"/>
      <c r="DV40" s="665"/>
      <c r="DW40" s="666" t="s">
        <v>233</v>
      </c>
      <c r="DX40" s="695"/>
      <c r="DY40" s="695"/>
      <c r="DZ40" s="695"/>
      <c r="EA40" s="695"/>
      <c r="EB40" s="695"/>
      <c r="EC40" s="697"/>
    </row>
    <row r="41" spans="2:133" ht="11.25" customHeight="1" x14ac:dyDescent="0.15">
      <c r="AQ41" s="710" t="s">
        <v>347</v>
      </c>
      <c r="AR41" s="711"/>
      <c r="AS41" s="711"/>
      <c r="AT41" s="711"/>
      <c r="AU41" s="711"/>
      <c r="AV41" s="711"/>
      <c r="AW41" s="711"/>
      <c r="AX41" s="711"/>
      <c r="AY41" s="712"/>
      <c r="AZ41" s="676">
        <v>11113035</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370</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233</v>
      </c>
      <c r="CS41" s="662"/>
      <c r="CT41" s="662"/>
      <c r="CU41" s="662"/>
      <c r="CV41" s="662"/>
      <c r="CW41" s="662"/>
      <c r="CX41" s="662"/>
      <c r="CY41" s="663"/>
      <c r="CZ41" s="666" t="s">
        <v>233</v>
      </c>
      <c r="DA41" s="695"/>
      <c r="DB41" s="695"/>
      <c r="DC41" s="696"/>
      <c r="DD41" s="669" t="s">
        <v>233</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34046105</v>
      </c>
      <c r="CS42" s="664"/>
      <c r="CT42" s="664"/>
      <c r="CU42" s="664"/>
      <c r="CV42" s="664"/>
      <c r="CW42" s="664"/>
      <c r="CX42" s="664"/>
      <c r="CY42" s="665"/>
      <c r="CZ42" s="666">
        <v>19.100000000000001</v>
      </c>
      <c r="DA42" s="667"/>
      <c r="DB42" s="667"/>
      <c r="DC42" s="668"/>
      <c r="DD42" s="669">
        <v>8178103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554531</v>
      </c>
      <c r="CS43" s="662"/>
      <c r="CT43" s="662"/>
      <c r="CU43" s="662"/>
      <c r="CV43" s="662"/>
      <c r="CW43" s="662"/>
      <c r="CX43" s="662"/>
      <c r="CY43" s="663"/>
      <c r="CZ43" s="666">
        <v>0.3</v>
      </c>
      <c r="DA43" s="695"/>
      <c r="DB43" s="695"/>
      <c r="DC43" s="696"/>
      <c r="DD43" s="669">
        <v>554531</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354</v>
      </c>
      <c r="CD44" s="689" t="s">
        <v>306</v>
      </c>
      <c r="CE44" s="690"/>
      <c r="CF44" s="658" t="s">
        <v>355</v>
      </c>
      <c r="CG44" s="659"/>
      <c r="CH44" s="659"/>
      <c r="CI44" s="659"/>
      <c r="CJ44" s="659"/>
      <c r="CK44" s="659"/>
      <c r="CL44" s="659"/>
      <c r="CM44" s="659"/>
      <c r="CN44" s="659"/>
      <c r="CO44" s="659"/>
      <c r="CP44" s="659"/>
      <c r="CQ44" s="660"/>
      <c r="CR44" s="661">
        <v>33702075</v>
      </c>
      <c r="CS44" s="664"/>
      <c r="CT44" s="664"/>
      <c r="CU44" s="664"/>
      <c r="CV44" s="664"/>
      <c r="CW44" s="664"/>
      <c r="CX44" s="664"/>
      <c r="CY44" s="665"/>
      <c r="CZ44" s="666">
        <v>18.899999999999999</v>
      </c>
      <c r="DA44" s="667"/>
      <c r="DB44" s="667"/>
      <c r="DC44" s="668"/>
      <c r="DD44" s="669">
        <v>8140719</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356</v>
      </c>
      <c r="CG45" s="659"/>
      <c r="CH45" s="659"/>
      <c r="CI45" s="659"/>
      <c r="CJ45" s="659"/>
      <c r="CK45" s="659"/>
      <c r="CL45" s="659"/>
      <c r="CM45" s="659"/>
      <c r="CN45" s="659"/>
      <c r="CO45" s="659"/>
      <c r="CP45" s="659"/>
      <c r="CQ45" s="660"/>
      <c r="CR45" s="661">
        <v>16020840</v>
      </c>
      <c r="CS45" s="662"/>
      <c r="CT45" s="662"/>
      <c r="CU45" s="662"/>
      <c r="CV45" s="662"/>
      <c r="CW45" s="662"/>
      <c r="CX45" s="662"/>
      <c r="CY45" s="663"/>
      <c r="CZ45" s="666">
        <v>9</v>
      </c>
      <c r="DA45" s="695"/>
      <c r="DB45" s="695"/>
      <c r="DC45" s="696"/>
      <c r="DD45" s="669">
        <v>1330458</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357</v>
      </c>
      <c r="CG46" s="659"/>
      <c r="CH46" s="659"/>
      <c r="CI46" s="659"/>
      <c r="CJ46" s="659"/>
      <c r="CK46" s="659"/>
      <c r="CL46" s="659"/>
      <c r="CM46" s="659"/>
      <c r="CN46" s="659"/>
      <c r="CO46" s="659"/>
      <c r="CP46" s="659"/>
      <c r="CQ46" s="660"/>
      <c r="CR46" s="661">
        <v>15904631</v>
      </c>
      <c r="CS46" s="664"/>
      <c r="CT46" s="664"/>
      <c r="CU46" s="664"/>
      <c r="CV46" s="664"/>
      <c r="CW46" s="664"/>
      <c r="CX46" s="664"/>
      <c r="CY46" s="665"/>
      <c r="CZ46" s="666">
        <v>8.9</v>
      </c>
      <c r="DA46" s="667"/>
      <c r="DB46" s="667"/>
      <c r="DC46" s="668"/>
      <c r="DD46" s="669">
        <v>6557063</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358</v>
      </c>
      <c r="CG47" s="659"/>
      <c r="CH47" s="659"/>
      <c r="CI47" s="659"/>
      <c r="CJ47" s="659"/>
      <c r="CK47" s="659"/>
      <c r="CL47" s="659"/>
      <c r="CM47" s="659"/>
      <c r="CN47" s="659"/>
      <c r="CO47" s="659"/>
      <c r="CP47" s="659"/>
      <c r="CQ47" s="660"/>
      <c r="CR47" s="661">
        <v>344030</v>
      </c>
      <c r="CS47" s="662"/>
      <c r="CT47" s="662"/>
      <c r="CU47" s="662"/>
      <c r="CV47" s="662"/>
      <c r="CW47" s="662"/>
      <c r="CX47" s="662"/>
      <c r="CY47" s="663"/>
      <c r="CZ47" s="666">
        <v>0.2</v>
      </c>
      <c r="DA47" s="695"/>
      <c r="DB47" s="695"/>
      <c r="DC47" s="696"/>
      <c r="DD47" s="669">
        <v>37384</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359</v>
      </c>
      <c r="CG48" s="659"/>
      <c r="CH48" s="659"/>
      <c r="CI48" s="659"/>
      <c r="CJ48" s="659"/>
      <c r="CK48" s="659"/>
      <c r="CL48" s="659"/>
      <c r="CM48" s="659"/>
      <c r="CN48" s="659"/>
      <c r="CO48" s="659"/>
      <c r="CP48" s="659"/>
      <c r="CQ48" s="660"/>
      <c r="CR48" s="661" t="s">
        <v>233</v>
      </c>
      <c r="CS48" s="664"/>
      <c r="CT48" s="664"/>
      <c r="CU48" s="664"/>
      <c r="CV48" s="664"/>
      <c r="CW48" s="664"/>
      <c r="CX48" s="664"/>
      <c r="CY48" s="665"/>
      <c r="CZ48" s="666" t="s">
        <v>233</v>
      </c>
      <c r="DA48" s="667"/>
      <c r="DB48" s="667"/>
      <c r="DC48" s="668"/>
      <c r="DD48" s="669" t="s">
        <v>233</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360</v>
      </c>
      <c r="CE49" s="674"/>
      <c r="CF49" s="674"/>
      <c r="CG49" s="674"/>
      <c r="CH49" s="674"/>
      <c r="CI49" s="674"/>
      <c r="CJ49" s="674"/>
      <c r="CK49" s="674"/>
      <c r="CL49" s="674"/>
      <c r="CM49" s="674"/>
      <c r="CN49" s="674"/>
      <c r="CO49" s="674"/>
      <c r="CP49" s="674"/>
      <c r="CQ49" s="675"/>
      <c r="CR49" s="676">
        <v>178691493</v>
      </c>
      <c r="CS49" s="677"/>
      <c r="CT49" s="677"/>
      <c r="CU49" s="677"/>
      <c r="CV49" s="677"/>
      <c r="CW49" s="677"/>
      <c r="CX49" s="677"/>
      <c r="CY49" s="678"/>
      <c r="CZ49" s="679">
        <v>100</v>
      </c>
      <c r="DA49" s="680"/>
      <c r="DB49" s="680"/>
      <c r="DC49" s="681"/>
      <c r="DD49" s="682">
        <v>112655671</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sAx/nxgMo7Z9+0Y22R+KhQn3hKVAOWZD+w7YWiMSBQnObFmmYLW1sh3p6qS3voDBjuyEIqF4uL7awdkLYUZ8Ng==" saltValue="i3JQMx6qEGwIyOwu6TbvR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109375" style="289" customWidth="1"/>
    <col min="131" max="131" width="1.57031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362</v>
      </c>
      <c r="DK2" s="1200"/>
      <c r="DL2" s="1200"/>
      <c r="DM2" s="1200"/>
      <c r="DN2" s="1200"/>
      <c r="DO2" s="1201"/>
      <c r="DP2" s="249"/>
      <c r="DQ2" s="1199" t="s">
        <v>363</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364</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366</v>
      </c>
      <c r="B5" s="1085"/>
      <c r="C5" s="1085"/>
      <c r="D5" s="1085"/>
      <c r="E5" s="1085"/>
      <c r="F5" s="1085"/>
      <c r="G5" s="1085"/>
      <c r="H5" s="1085"/>
      <c r="I5" s="1085"/>
      <c r="J5" s="1085"/>
      <c r="K5" s="1085"/>
      <c r="L5" s="1085"/>
      <c r="M5" s="1085"/>
      <c r="N5" s="1085"/>
      <c r="O5" s="1085"/>
      <c r="P5" s="1086"/>
      <c r="Q5" s="1090" t="s">
        <v>367</v>
      </c>
      <c r="R5" s="1091"/>
      <c r="S5" s="1091"/>
      <c r="T5" s="1091"/>
      <c r="U5" s="1092"/>
      <c r="V5" s="1090" t="s">
        <v>368</v>
      </c>
      <c r="W5" s="1091"/>
      <c r="X5" s="1091"/>
      <c r="Y5" s="1091"/>
      <c r="Z5" s="1092"/>
      <c r="AA5" s="1090" t="s">
        <v>369</v>
      </c>
      <c r="AB5" s="1091"/>
      <c r="AC5" s="1091"/>
      <c r="AD5" s="1091"/>
      <c r="AE5" s="1091"/>
      <c r="AF5" s="1202" t="s">
        <v>370</v>
      </c>
      <c r="AG5" s="1091"/>
      <c r="AH5" s="1091"/>
      <c r="AI5" s="1091"/>
      <c r="AJ5" s="1106"/>
      <c r="AK5" s="1091" t="s">
        <v>371</v>
      </c>
      <c r="AL5" s="1091"/>
      <c r="AM5" s="1091"/>
      <c r="AN5" s="1091"/>
      <c r="AO5" s="1092"/>
      <c r="AP5" s="1090" t="s">
        <v>372</v>
      </c>
      <c r="AQ5" s="1091"/>
      <c r="AR5" s="1091"/>
      <c r="AS5" s="1091"/>
      <c r="AT5" s="1092"/>
      <c r="AU5" s="1090" t="s">
        <v>373</v>
      </c>
      <c r="AV5" s="1091"/>
      <c r="AW5" s="1091"/>
      <c r="AX5" s="1091"/>
      <c r="AY5" s="1106"/>
      <c r="AZ5" s="256"/>
      <c r="BA5" s="256"/>
      <c r="BB5" s="256"/>
      <c r="BC5" s="256"/>
      <c r="BD5" s="256"/>
      <c r="BE5" s="257"/>
      <c r="BF5" s="257"/>
      <c r="BG5" s="257"/>
      <c r="BH5" s="257"/>
      <c r="BI5" s="257"/>
      <c r="BJ5" s="257"/>
      <c r="BK5" s="257"/>
      <c r="BL5" s="257"/>
      <c r="BM5" s="257"/>
      <c r="BN5" s="257"/>
      <c r="BO5" s="257"/>
      <c r="BP5" s="257"/>
      <c r="BQ5" s="1084" t="s">
        <v>374</v>
      </c>
      <c r="BR5" s="1085"/>
      <c r="BS5" s="1085"/>
      <c r="BT5" s="1085"/>
      <c r="BU5" s="1085"/>
      <c r="BV5" s="1085"/>
      <c r="BW5" s="1085"/>
      <c r="BX5" s="1085"/>
      <c r="BY5" s="1085"/>
      <c r="BZ5" s="1085"/>
      <c r="CA5" s="1085"/>
      <c r="CB5" s="1085"/>
      <c r="CC5" s="1085"/>
      <c r="CD5" s="1085"/>
      <c r="CE5" s="1085"/>
      <c r="CF5" s="1085"/>
      <c r="CG5" s="1086"/>
      <c r="CH5" s="1090" t="s">
        <v>375</v>
      </c>
      <c r="CI5" s="1091"/>
      <c r="CJ5" s="1091"/>
      <c r="CK5" s="1091"/>
      <c r="CL5" s="1092"/>
      <c r="CM5" s="1090" t="s">
        <v>376</v>
      </c>
      <c r="CN5" s="1091"/>
      <c r="CO5" s="1091"/>
      <c r="CP5" s="1091"/>
      <c r="CQ5" s="1092"/>
      <c r="CR5" s="1090" t="s">
        <v>377</v>
      </c>
      <c r="CS5" s="1091"/>
      <c r="CT5" s="1091"/>
      <c r="CU5" s="1091"/>
      <c r="CV5" s="1092"/>
      <c r="CW5" s="1090" t="s">
        <v>378</v>
      </c>
      <c r="CX5" s="1091"/>
      <c r="CY5" s="1091"/>
      <c r="CZ5" s="1091"/>
      <c r="DA5" s="1092"/>
      <c r="DB5" s="1090" t="s">
        <v>379</v>
      </c>
      <c r="DC5" s="1091"/>
      <c r="DD5" s="1091"/>
      <c r="DE5" s="1091"/>
      <c r="DF5" s="1092"/>
      <c r="DG5" s="1187" t="s">
        <v>380</v>
      </c>
      <c r="DH5" s="1188"/>
      <c r="DI5" s="1188"/>
      <c r="DJ5" s="1188"/>
      <c r="DK5" s="1189"/>
      <c r="DL5" s="1187" t="s">
        <v>381</v>
      </c>
      <c r="DM5" s="1188"/>
      <c r="DN5" s="1188"/>
      <c r="DO5" s="1188"/>
      <c r="DP5" s="1189"/>
      <c r="DQ5" s="1090" t="s">
        <v>382</v>
      </c>
      <c r="DR5" s="1091"/>
      <c r="DS5" s="1091"/>
      <c r="DT5" s="1091"/>
      <c r="DU5" s="1092"/>
      <c r="DV5" s="1090" t="s">
        <v>373</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383</v>
      </c>
      <c r="C7" s="1140"/>
      <c r="D7" s="1140"/>
      <c r="E7" s="1140"/>
      <c r="F7" s="1140"/>
      <c r="G7" s="1140"/>
      <c r="H7" s="1140"/>
      <c r="I7" s="1140"/>
      <c r="J7" s="1140"/>
      <c r="K7" s="1140"/>
      <c r="L7" s="1140"/>
      <c r="M7" s="1140"/>
      <c r="N7" s="1140"/>
      <c r="O7" s="1140"/>
      <c r="P7" s="1141"/>
      <c r="Q7" s="1193">
        <v>180784</v>
      </c>
      <c r="R7" s="1194"/>
      <c r="S7" s="1194"/>
      <c r="T7" s="1194"/>
      <c r="U7" s="1194"/>
      <c r="V7" s="1194">
        <v>178031</v>
      </c>
      <c r="W7" s="1194"/>
      <c r="X7" s="1194"/>
      <c r="Y7" s="1194"/>
      <c r="Z7" s="1194"/>
      <c r="AA7" s="1194">
        <v>2753</v>
      </c>
      <c r="AB7" s="1194"/>
      <c r="AC7" s="1194"/>
      <c r="AD7" s="1194"/>
      <c r="AE7" s="1195"/>
      <c r="AF7" s="1196">
        <v>1652</v>
      </c>
      <c r="AG7" s="1197"/>
      <c r="AH7" s="1197"/>
      <c r="AI7" s="1197"/>
      <c r="AJ7" s="1198"/>
      <c r="AK7" s="1180">
        <v>252</v>
      </c>
      <c r="AL7" s="1181"/>
      <c r="AM7" s="1181"/>
      <c r="AN7" s="1181"/>
      <c r="AO7" s="1181"/>
      <c r="AP7" s="1181">
        <v>214421</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603</v>
      </c>
      <c r="BT7" s="1185"/>
      <c r="BU7" s="1185"/>
      <c r="BV7" s="1185"/>
      <c r="BW7" s="1185"/>
      <c r="BX7" s="1185"/>
      <c r="BY7" s="1185"/>
      <c r="BZ7" s="1185"/>
      <c r="CA7" s="1185"/>
      <c r="CB7" s="1185"/>
      <c r="CC7" s="1185"/>
      <c r="CD7" s="1185"/>
      <c r="CE7" s="1185"/>
      <c r="CF7" s="1185"/>
      <c r="CG7" s="1186"/>
      <c r="CH7" s="1177">
        <v>1</v>
      </c>
      <c r="CI7" s="1178"/>
      <c r="CJ7" s="1178"/>
      <c r="CK7" s="1178"/>
      <c r="CL7" s="1179"/>
      <c r="CM7" s="1177">
        <v>78</v>
      </c>
      <c r="CN7" s="1178"/>
      <c r="CO7" s="1178"/>
      <c r="CP7" s="1178"/>
      <c r="CQ7" s="1179"/>
      <c r="CR7" s="1177">
        <v>23</v>
      </c>
      <c r="CS7" s="1178"/>
      <c r="CT7" s="1178"/>
      <c r="CU7" s="1178"/>
      <c r="CV7" s="1179"/>
      <c r="CW7" s="1177">
        <v>4</v>
      </c>
      <c r="CX7" s="1178"/>
      <c r="CY7" s="1178"/>
      <c r="CZ7" s="1178"/>
      <c r="DA7" s="1179"/>
      <c r="DB7" s="1177" t="s">
        <v>631</v>
      </c>
      <c r="DC7" s="1178"/>
      <c r="DD7" s="1178"/>
      <c r="DE7" s="1178"/>
      <c r="DF7" s="1179"/>
      <c r="DG7" s="1177" t="s">
        <v>631</v>
      </c>
      <c r="DH7" s="1178"/>
      <c r="DI7" s="1178"/>
      <c r="DJ7" s="1178"/>
      <c r="DK7" s="1179"/>
      <c r="DL7" s="1177" t="s">
        <v>631</v>
      </c>
      <c r="DM7" s="1178"/>
      <c r="DN7" s="1178"/>
      <c r="DO7" s="1178"/>
      <c r="DP7" s="1179"/>
      <c r="DQ7" s="1177" t="s">
        <v>631</v>
      </c>
      <c r="DR7" s="1178"/>
      <c r="DS7" s="1178"/>
      <c r="DT7" s="1178"/>
      <c r="DU7" s="1179"/>
      <c r="DV7" s="1204"/>
      <c r="DW7" s="1205"/>
      <c r="DX7" s="1205"/>
      <c r="DY7" s="1205"/>
      <c r="DZ7" s="1206"/>
      <c r="EA7" s="254"/>
    </row>
    <row r="8" spans="1:131" s="255" customFormat="1" ht="26.25" customHeight="1" x14ac:dyDescent="0.15">
      <c r="A8" s="261">
        <v>2</v>
      </c>
      <c r="B8" s="1126" t="s">
        <v>384</v>
      </c>
      <c r="C8" s="1127"/>
      <c r="D8" s="1127"/>
      <c r="E8" s="1127"/>
      <c r="F8" s="1127"/>
      <c r="G8" s="1127"/>
      <c r="H8" s="1127"/>
      <c r="I8" s="1127"/>
      <c r="J8" s="1127"/>
      <c r="K8" s="1127"/>
      <c r="L8" s="1127"/>
      <c r="M8" s="1127"/>
      <c r="N8" s="1127"/>
      <c r="O8" s="1127"/>
      <c r="P8" s="1128"/>
      <c r="Q8" s="1132">
        <v>2027</v>
      </c>
      <c r="R8" s="1133"/>
      <c r="S8" s="1133"/>
      <c r="T8" s="1133"/>
      <c r="U8" s="1133"/>
      <c r="V8" s="1133">
        <v>2027</v>
      </c>
      <c r="W8" s="1133"/>
      <c r="X8" s="1133"/>
      <c r="Y8" s="1133"/>
      <c r="Z8" s="1133"/>
      <c r="AA8" s="1133">
        <v>0</v>
      </c>
      <c r="AB8" s="1133"/>
      <c r="AC8" s="1133"/>
      <c r="AD8" s="1133"/>
      <c r="AE8" s="1134"/>
      <c r="AF8" s="1108" t="s">
        <v>385</v>
      </c>
      <c r="AG8" s="1109"/>
      <c r="AH8" s="1109"/>
      <c r="AI8" s="1109"/>
      <c r="AJ8" s="1110"/>
      <c r="AK8" s="1175">
        <v>284</v>
      </c>
      <c r="AL8" s="1176"/>
      <c r="AM8" s="1176"/>
      <c r="AN8" s="1176"/>
      <c r="AO8" s="1176"/>
      <c r="AP8" s="1176">
        <v>2295</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604</v>
      </c>
      <c r="BT8" s="1104"/>
      <c r="BU8" s="1104"/>
      <c r="BV8" s="1104"/>
      <c r="BW8" s="1104"/>
      <c r="BX8" s="1104"/>
      <c r="BY8" s="1104"/>
      <c r="BZ8" s="1104"/>
      <c r="CA8" s="1104"/>
      <c r="CB8" s="1104"/>
      <c r="CC8" s="1104"/>
      <c r="CD8" s="1104"/>
      <c r="CE8" s="1104"/>
      <c r="CF8" s="1104"/>
      <c r="CG8" s="1105"/>
      <c r="CH8" s="1078">
        <v>-61</v>
      </c>
      <c r="CI8" s="1079"/>
      <c r="CJ8" s="1079"/>
      <c r="CK8" s="1079"/>
      <c r="CL8" s="1080"/>
      <c r="CM8" s="1078">
        <v>698</v>
      </c>
      <c r="CN8" s="1079"/>
      <c r="CO8" s="1079"/>
      <c r="CP8" s="1079"/>
      <c r="CQ8" s="1080"/>
      <c r="CR8" s="1078">
        <v>10</v>
      </c>
      <c r="CS8" s="1079"/>
      <c r="CT8" s="1079"/>
      <c r="CU8" s="1079"/>
      <c r="CV8" s="1080"/>
      <c r="CW8" s="1078">
        <v>139</v>
      </c>
      <c r="CX8" s="1079"/>
      <c r="CY8" s="1079"/>
      <c r="CZ8" s="1079"/>
      <c r="DA8" s="1080"/>
      <c r="DB8" s="1078" t="s">
        <v>631</v>
      </c>
      <c r="DC8" s="1079"/>
      <c r="DD8" s="1079"/>
      <c r="DE8" s="1079"/>
      <c r="DF8" s="1080"/>
      <c r="DG8" s="1078" t="s">
        <v>631</v>
      </c>
      <c r="DH8" s="1079"/>
      <c r="DI8" s="1079"/>
      <c r="DJ8" s="1079"/>
      <c r="DK8" s="1080"/>
      <c r="DL8" s="1078" t="s">
        <v>631</v>
      </c>
      <c r="DM8" s="1079"/>
      <c r="DN8" s="1079"/>
      <c r="DO8" s="1079"/>
      <c r="DP8" s="1080"/>
      <c r="DQ8" s="1078" t="s">
        <v>631</v>
      </c>
      <c r="DR8" s="1079"/>
      <c r="DS8" s="1079"/>
      <c r="DT8" s="1079"/>
      <c r="DU8" s="1080"/>
      <c r="DV8" s="1081"/>
      <c r="DW8" s="1082"/>
      <c r="DX8" s="1082"/>
      <c r="DY8" s="1082"/>
      <c r="DZ8" s="1083"/>
      <c r="EA8" s="254"/>
    </row>
    <row r="9" spans="1:131" s="255" customFormat="1" ht="26.25" customHeight="1" x14ac:dyDescent="0.15">
      <c r="A9" s="261">
        <v>3</v>
      </c>
      <c r="B9" s="1126" t="s">
        <v>386</v>
      </c>
      <c r="C9" s="1127"/>
      <c r="D9" s="1127"/>
      <c r="E9" s="1127"/>
      <c r="F9" s="1127"/>
      <c r="G9" s="1127"/>
      <c r="H9" s="1127"/>
      <c r="I9" s="1127"/>
      <c r="J9" s="1127"/>
      <c r="K9" s="1127"/>
      <c r="L9" s="1127"/>
      <c r="M9" s="1127"/>
      <c r="N9" s="1127"/>
      <c r="O9" s="1127"/>
      <c r="P9" s="1128"/>
      <c r="Q9" s="1132">
        <v>51</v>
      </c>
      <c r="R9" s="1133"/>
      <c r="S9" s="1133"/>
      <c r="T9" s="1133"/>
      <c r="U9" s="1133"/>
      <c r="V9" s="1133">
        <v>36</v>
      </c>
      <c r="W9" s="1133"/>
      <c r="X9" s="1133"/>
      <c r="Y9" s="1133"/>
      <c r="Z9" s="1133"/>
      <c r="AA9" s="1133">
        <v>15</v>
      </c>
      <c r="AB9" s="1133"/>
      <c r="AC9" s="1133"/>
      <c r="AD9" s="1133"/>
      <c r="AE9" s="1134"/>
      <c r="AF9" s="1108">
        <v>15</v>
      </c>
      <c r="AG9" s="1109"/>
      <c r="AH9" s="1109"/>
      <c r="AI9" s="1109"/>
      <c r="AJ9" s="1110"/>
      <c r="AK9" s="1175" t="s">
        <v>539</v>
      </c>
      <c r="AL9" s="1176"/>
      <c r="AM9" s="1176"/>
      <c r="AN9" s="1176"/>
      <c r="AO9" s="1176"/>
      <c r="AP9" s="1176">
        <v>196</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605</v>
      </c>
      <c r="BT9" s="1104"/>
      <c r="BU9" s="1104"/>
      <c r="BV9" s="1104"/>
      <c r="BW9" s="1104"/>
      <c r="BX9" s="1104"/>
      <c r="BY9" s="1104"/>
      <c r="BZ9" s="1104"/>
      <c r="CA9" s="1104"/>
      <c r="CB9" s="1104"/>
      <c r="CC9" s="1104"/>
      <c r="CD9" s="1104"/>
      <c r="CE9" s="1104"/>
      <c r="CF9" s="1104"/>
      <c r="CG9" s="1105"/>
      <c r="CH9" s="1078">
        <v>2</v>
      </c>
      <c r="CI9" s="1079"/>
      <c r="CJ9" s="1079"/>
      <c r="CK9" s="1079"/>
      <c r="CL9" s="1080"/>
      <c r="CM9" s="1078">
        <v>182</v>
      </c>
      <c r="CN9" s="1079"/>
      <c r="CO9" s="1079"/>
      <c r="CP9" s="1079"/>
      <c r="CQ9" s="1080"/>
      <c r="CR9" s="1078">
        <v>70</v>
      </c>
      <c r="CS9" s="1079"/>
      <c r="CT9" s="1079"/>
      <c r="CU9" s="1079"/>
      <c r="CV9" s="1080"/>
      <c r="CW9" s="1078" t="s">
        <v>632</v>
      </c>
      <c r="CX9" s="1079"/>
      <c r="CY9" s="1079"/>
      <c r="CZ9" s="1079"/>
      <c r="DA9" s="1080"/>
      <c r="DB9" s="1078" t="s">
        <v>631</v>
      </c>
      <c r="DC9" s="1079"/>
      <c r="DD9" s="1079"/>
      <c r="DE9" s="1079"/>
      <c r="DF9" s="1080"/>
      <c r="DG9" s="1078" t="s">
        <v>631</v>
      </c>
      <c r="DH9" s="1079"/>
      <c r="DI9" s="1079"/>
      <c r="DJ9" s="1079"/>
      <c r="DK9" s="1080"/>
      <c r="DL9" s="1078" t="s">
        <v>631</v>
      </c>
      <c r="DM9" s="1079"/>
      <c r="DN9" s="1079"/>
      <c r="DO9" s="1079"/>
      <c r="DP9" s="1080"/>
      <c r="DQ9" s="1078" t="s">
        <v>631</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606</v>
      </c>
      <c r="BT10" s="1104"/>
      <c r="BU10" s="1104"/>
      <c r="BV10" s="1104"/>
      <c r="BW10" s="1104"/>
      <c r="BX10" s="1104"/>
      <c r="BY10" s="1104"/>
      <c r="BZ10" s="1104"/>
      <c r="CA10" s="1104"/>
      <c r="CB10" s="1104"/>
      <c r="CC10" s="1104"/>
      <c r="CD10" s="1104"/>
      <c r="CE10" s="1104"/>
      <c r="CF10" s="1104"/>
      <c r="CG10" s="1105"/>
      <c r="CH10" s="1078">
        <v>69</v>
      </c>
      <c r="CI10" s="1079"/>
      <c r="CJ10" s="1079"/>
      <c r="CK10" s="1079"/>
      <c r="CL10" s="1080"/>
      <c r="CM10" s="1078">
        <v>173</v>
      </c>
      <c r="CN10" s="1079"/>
      <c r="CO10" s="1079"/>
      <c r="CP10" s="1079"/>
      <c r="CQ10" s="1080"/>
      <c r="CR10" s="1078">
        <v>40</v>
      </c>
      <c r="CS10" s="1079"/>
      <c r="CT10" s="1079"/>
      <c r="CU10" s="1079"/>
      <c r="CV10" s="1080"/>
      <c r="CW10" s="1078">
        <v>85</v>
      </c>
      <c r="CX10" s="1079"/>
      <c r="CY10" s="1079"/>
      <c r="CZ10" s="1079"/>
      <c r="DA10" s="1080"/>
      <c r="DB10" s="1078" t="s">
        <v>631</v>
      </c>
      <c r="DC10" s="1079"/>
      <c r="DD10" s="1079"/>
      <c r="DE10" s="1079"/>
      <c r="DF10" s="1080"/>
      <c r="DG10" s="1078" t="s">
        <v>631</v>
      </c>
      <c r="DH10" s="1079"/>
      <c r="DI10" s="1079"/>
      <c r="DJ10" s="1079"/>
      <c r="DK10" s="1080"/>
      <c r="DL10" s="1078" t="s">
        <v>631</v>
      </c>
      <c r="DM10" s="1079"/>
      <c r="DN10" s="1079"/>
      <c r="DO10" s="1079"/>
      <c r="DP10" s="1080"/>
      <c r="DQ10" s="1078" t="s">
        <v>631</v>
      </c>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607</v>
      </c>
      <c r="BT11" s="1104"/>
      <c r="BU11" s="1104"/>
      <c r="BV11" s="1104"/>
      <c r="BW11" s="1104"/>
      <c r="BX11" s="1104"/>
      <c r="BY11" s="1104"/>
      <c r="BZ11" s="1104"/>
      <c r="CA11" s="1104"/>
      <c r="CB11" s="1104"/>
      <c r="CC11" s="1104"/>
      <c r="CD11" s="1104"/>
      <c r="CE11" s="1104"/>
      <c r="CF11" s="1104"/>
      <c r="CG11" s="1105"/>
      <c r="CH11" s="1078">
        <v>12</v>
      </c>
      <c r="CI11" s="1079"/>
      <c r="CJ11" s="1079"/>
      <c r="CK11" s="1079"/>
      <c r="CL11" s="1080"/>
      <c r="CM11" s="1078">
        <v>50</v>
      </c>
      <c r="CN11" s="1079"/>
      <c r="CO11" s="1079"/>
      <c r="CP11" s="1079"/>
      <c r="CQ11" s="1080"/>
      <c r="CR11" s="1078">
        <v>20</v>
      </c>
      <c r="CS11" s="1079"/>
      <c r="CT11" s="1079"/>
      <c r="CU11" s="1079"/>
      <c r="CV11" s="1080"/>
      <c r="CW11" s="1078">
        <v>82</v>
      </c>
      <c r="CX11" s="1079"/>
      <c r="CY11" s="1079"/>
      <c r="CZ11" s="1079"/>
      <c r="DA11" s="1080"/>
      <c r="DB11" s="1078" t="s">
        <v>631</v>
      </c>
      <c r="DC11" s="1079"/>
      <c r="DD11" s="1079"/>
      <c r="DE11" s="1079"/>
      <c r="DF11" s="1080"/>
      <c r="DG11" s="1078" t="s">
        <v>631</v>
      </c>
      <c r="DH11" s="1079"/>
      <c r="DI11" s="1079"/>
      <c r="DJ11" s="1079"/>
      <c r="DK11" s="1080"/>
      <c r="DL11" s="1078" t="s">
        <v>631</v>
      </c>
      <c r="DM11" s="1079"/>
      <c r="DN11" s="1079"/>
      <c r="DO11" s="1079"/>
      <c r="DP11" s="1080"/>
      <c r="DQ11" s="1078" t="s">
        <v>631</v>
      </c>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t="s">
        <v>608</v>
      </c>
      <c r="BT12" s="1104"/>
      <c r="BU12" s="1104"/>
      <c r="BV12" s="1104"/>
      <c r="BW12" s="1104"/>
      <c r="BX12" s="1104"/>
      <c r="BY12" s="1104"/>
      <c r="BZ12" s="1104"/>
      <c r="CA12" s="1104"/>
      <c r="CB12" s="1104"/>
      <c r="CC12" s="1104"/>
      <c r="CD12" s="1104"/>
      <c r="CE12" s="1104"/>
      <c r="CF12" s="1104"/>
      <c r="CG12" s="1105"/>
      <c r="CH12" s="1078" t="s">
        <v>631</v>
      </c>
      <c r="CI12" s="1079"/>
      <c r="CJ12" s="1079"/>
      <c r="CK12" s="1079"/>
      <c r="CL12" s="1080"/>
      <c r="CM12" s="1078">
        <v>90</v>
      </c>
      <c r="CN12" s="1079"/>
      <c r="CO12" s="1079"/>
      <c r="CP12" s="1079"/>
      <c r="CQ12" s="1080"/>
      <c r="CR12" s="1078">
        <v>20</v>
      </c>
      <c r="CS12" s="1079"/>
      <c r="CT12" s="1079"/>
      <c r="CU12" s="1079"/>
      <c r="CV12" s="1080"/>
      <c r="CW12" s="1078">
        <v>47</v>
      </c>
      <c r="CX12" s="1079"/>
      <c r="CY12" s="1079"/>
      <c r="CZ12" s="1079"/>
      <c r="DA12" s="1080"/>
      <c r="DB12" s="1078" t="s">
        <v>631</v>
      </c>
      <c r="DC12" s="1079"/>
      <c r="DD12" s="1079"/>
      <c r="DE12" s="1079"/>
      <c r="DF12" s="1080"/>
      <c r="DG12" s="1078" t="s">
        <v>631</v>
      </c>
      <c r="DH12" s="1079"/>
      <c r="DI12" s="1079"/>
      <c r="DJ12" s="1079"/>
      <c r="DK12" s="1080"/>
      <c r="DL12" s="1078" t="s">
        <v>631</v>
      </c>
      <c r="DM12" s="1079"/>
      <c r="DN12" s="1079"/>
      <c r="DO12" s="1079"/>
      <c r="DP12" s="1080"/>
      <c r="DQ12" s="1078" t="s">
        <v>631</v>
      </c>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t="s">
        <v>609</v>
      </c>
      <c r="BT13" s="1104"/>
      <c r="BU13" s="1104"/>
      <c r="BV13" s="1104"/>
      <c r="BW13" s="1104"/>
      <c r="BX13" s="1104"/>
      <c r="BY13" s="1104"/>
      <c r="BZ13" s="1104"/>
      <c r="CA13" s="1104"/>
      <c r="CB13" s="1104"/>
      <c r="CC13" s="1104"/>
      <c r="CD13" s="1104"/>
      <c r="CE13" s="1104"/>
      <c r="CF13" s="1104"/>
      <c r="CG13" s="1105"/>
      <c r="CH13" s="1078" t="s">
        <v>631</v>
      </c>
      <c r="CI13" s="1079"/>
      <c r="CJ13" s="1079"/>
      <c r="CK13" s="1079"/>
      <c r="CL13" s="1080"/>
      <c r="CM13" s="1078">
        <v>10</v>
      </c>
      <c r="CN13" s="1079"/>
      <c r="CO13" s="1079"/>
      <c r="CP13" s="1079"/>
      <c r="CQ13" s="1080"/>
      <c r="CR13" s="1078">
        <v>10</v>
      </c>
      <c r="CS13" s="1079"/>
      <c r="CT13" s="1079"/>
      <c r="CU13" s="1079"/>
      <c r="CV13" s="1080"/>
      <c r="CW13" s="1078" t="s">
        <v>631</v>
      </c>
      <c r="CX13" s="1079"/>
      <c r="CY13" s="1079"/>
      <c r="CZ13" s="1079"/>
      <c r="DA13" s="1080"/>
      <c r="DB13" s="1078" t="s">
        <v>631</v>
      </c>
      <c r="DC13" s="1079"/>
      <c r="DD13" s="1079"/>
      <c r="DE13" s="1079"/>
      <c r="DF13" s="1080"/>
      <c r="DG13" s="1078" t="s">
        <v>631</v>
      </c>
      <c r="DH13" s="1079"/>
      <c r="DI13" s="1079"/>
      <c r="DJ13" s="1079"/>
      <c r="DK13" s="1080"/>
      <c r="DL13" s="1078" t="s">
        <v>631</v>
      </c>
      <c r="DM13" s="1079"/>
      <c r="DN13" s="1079"/>
      <c r="DO13" s="1079"/>
      <c r="DP13" s="1080"/>
      <c r="DQ13" s="1078" t="s">
        <v>631</v>
      </c>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t="s">
        <v>610</v>
      </c>
      <c r="BT14" s="1104"/>
      <c r="BU14" s="1104"/>
      <c r="BV14" s="1104"/>
      <c r="BW14" s="1104"/>
      <c r="BX14" s="1104"/>
      <c r="BY14" s="1104"/>
      <c r="BZ14" s="1104"/>
      <c r="CA14" s="1104"/>
      <c r="CB14" s="1104"/>
      <c r="CC14" s="1104"/>
      <c r="CD14" s="1104"/>
      <c r="CE14" s="1104"/>
      <c r="CF14" s="1104"/>
      <c r="CG14" s="1105"/>
      <c r="CH14" s="1078">
        <v>32</v>
      </c>
      <c r="CI14" s="1079"/>
      <c r="CJ14" s="1079"/>
      <c r="CK14" s="1079"/>
      <c r="CL14" s="1080"/>
      <c r="CM14" s="1078">
        <v>3323</v>
      </c>
      <c r="CN14" s="1079"/>
      <c r="CO14" s="1079"/>
      <c r="CP14" s="1079"/>
      <c r="CQ14" s="1080"/>
      <c r="CR14" s="1078">
        <v>3140</v>
      </c>
      <c r="CS14" s="1079"/>
      <c r="CT14" s="1079"/>
      <c r="CU14" s="1079"/>
      <c r="CV14" s="1080"/>
      <c r="CW14" s="1078">
        <v>870</v>
      </c>
      <c r="CX14" s="1079"/>
      <c r="CY14" s="1079"/>
      <c r="CZ14" s="1079"/>
      <c r="DA14" s="1080"/>
      <c r="DB14" s="1078" t="s">
        <v>631</v>
      </c>
      <c r="DC14" s="1079"/>
      <c r="DD14" s="1079"/>
      <c r="DE14" s="1079"/>
      <c r="DF14" s="1080"/>
      <c r="DG14" s="1078" t="s">
        <v>631</v>
      </c>
      <c r="DH14" s="1079"/>
      <c r="DI14" s="1079"/>
      <c r="DJ14" s="1079"/>
      <c r="DK14" s="1080"/>
      <c r="DL14" s="1078" t="s">
        <v>631</v>
      </c>
      <c r="DM14" s="1079"/>
      <c r="DN14" s="1079"/>
      <c r="DO14" s="1079"/>
      <c r="DP14" s="1080"/>
      <c r="DQ14" s="1078" t="s">
        <v>631</v>
      </c>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t="s">
        <v>611</v>
      </c>
      <c r="BT15" s="1104"/>
      <c r="BU15" s="1104"/>
      <c r="BV15" s="1104"/>
      <c r="BW15" s="1104"/>
      <c r="BX15" s="1104"/>
      <c r="BY15" s="1104"/>
      <c r="BZ15" s="1104"/>
      <c r="CA15" s="1104"/>
      <c r="CB15" s="1104"/>
      <c r="CC15" s="1104"/>
      <c r="CD15" s="1104"/>
      <c r="CE15" s="1104"/>
      <c r="CF15" s="1104"/>
      <c r="CG15" s="1105"/>
      <c r="CH15" s="1078" t="s">
        <v>631</v>
      </c>
      <c r="CI15" s="1079"/>
      <c r="CJ15" s="1079"/>
      <c r="CK15" s="1079"/>
      <c r="CL15" s="1080"/>
      <c r="CM15" s="1078">
        <v>257</v>
      </c>
      <c r="CN15" s="1079"/>
      <c r="CO15" s="1079"/>
      <c r="CP15" s="1079"/>
      <c r="CQ15" s="1080"/>
      <c r="CR15" s="1078">
        <v>213</v>
      </c>
      <c r="CS15" s="1079"/>
      <c r="CT15" s="1079"/>
      <c r="CU15" s="1079"/>
      <c r="CV15" s="1080"/>
      <c r="CW15" s="1078" t="s">
        <v>631</v>
      </c>
      <c r="CX15" s="1079"/>
      <c r="CY15" s="1079"/>
      <c r="CZ15" s="1079"/>
      <c r="DA15" s="1080"/>
      <c r="DB15" s="1078" t="s">
        <v>631</v>
      </c>
      <c r="DC15" s="1079"/>
      <c r="DD15" s="1079"/>
      <c r="DE15" s="1079"/>
      <c r="DF15" s="1080"/>
      <c r="DG15" s="1078" t="s">
        <v>631</v>
      </c>
      <c r="DH15" s="1079"/>
      <c r="DI15" s="1079"/>
      <c r="DJ15" s="1079"/>
      <c r="DK15" s="1080"/>
      <c r="DL15" s="1078" t="s">
        <v>631</v>
      </c>
      <c r="DM15" s="1079"/>
      <c r="DN15" s="1079"/>
      <c r="DO15" s="1079"/>
      <c r="DP15" s="1080"/>
      <c r="DQ15" s="1078" t="s">
        <v>631</v>
      </c>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t="s">
        <v>628</v>
      </c>
      <c r="BT16" s="1104"/>
      <c r="BU16" s="1104"/>
      <c r="BV16" s="1104"/>
      <c r="BW16" s="1104"/>
      <c r="BX16" s="1104"/>
      <c r="BY16" s="1104"/>
      <c r="BZ16" s="1104"/>
      <c r="CA16" s="1104"/>
      <c r="CB16" s="1104"/>
      <c r="CC16" s="1104"/>
      <c r="CD16" s="1104"/>
      <c r="CE16" s="1104"/>
      <c r="CF16" s="1104"/>
      <c r="CG16" s="1105"/>
      <c r="CH16" s="1078">
        <v>4</v>
      </c>
      <c r="CI16" s="1079"/>
      <c r="CJ16" s="1079"/>
      <c r="CK16" s="1079"/>
      <c r="CL16" s="1080"/>
      <c r="CM16" s="1078">
        <v>27</v>
      </c>
      <c r="CN16" s="1079"/>
      <c r="CO16" s="1079"/>
      <c r="CP16" s="1079"/>
      <c r="CQ16" s="1080"/>
      <c r="CR16" s="1078">
        <v>5</v>
      </c>
      <c r="CS16" s="1079"/>
      <c r="CT16" s="1079"/>
      <c r="CU16" s="1079"/>
      <c r="CV16" s="1080"/>
      <c r="CW16" s="1078">
        <v>20</v>
      </c>
      <c r="CX16" s="1079"/>
      <c r="CY16" s="1079"/>
      <c r="CZ16" s="1079"/>
      <c r="DA16" s="1080"/>
      <c r="DB16" s="1078">
        <v>5</v>
      </c>
      <c r="DC16" s="1079"/>
      <c r="DD16" s="1079"/>
      <c r="DE16" s="1079"/>
      <c r="DF16" s="1080"/>
      <c r="DG16" s="1078" t="s">
        <v>631</v>
      </c>
      <c r="DH16" s="1079"/>
      <c r="DI16" s="1079"/>
      <c r="DJ16" s="1079"/>
      <c r="DK16" s="1080"/>
      <c r="DL16" s="1078" t="s">
        <v>631</v>
      </c>
      <c r="DM16" s="1079"/>
      <c r="DN16" s="1079"/>
      <c r="DO16" s="1079"/>
      <c r="DP16" s="1080"/>
      <c r="DQ16" s="1078" t="s">
        <v>631</v>
      </c>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t="s">
        <v>612</v>
      </c>
      <c r="BT17" s="1104"/>
      <c r="BU17" s="1104"/>
      <c r="BV17" s="1104"/>
      <c r="BW17" s="1104"/>
      <c r="BX17" s="1104"/>
      <c r="BY17" s="1104"/>
      <c r="BZ17" s="1104"/>
      <c r="CA17" s="1104"/>
      <c r="CB17" s="1104"/>
      <c r="CC17" s="1104"/>
      <c r="CD17" s="1104"/>
      <c r="CE17" s="1104"/>
      <c r="CF17" s="1104"/>
      <c r="CG17" s="1105"/>
      <c r="CH17" s="1078" t="s">
        <v>631</v>
      </c>
      <c r="CI17" s="1079"/>
      <c r="CJ17" s="1079"/>
      <c r="CK17" s="1079"/>
      <c r="CL17" s="1080"/>
      <c r="CM17" s="1078">
        <v>13</v>
      </c>
      <c r="CN17" s="1079"/>
      <c r="CO17" s="1079"/>
      <c r="CP17" s="1079"/>
      <c r="CQ17" s="1080"/>
      <c r="CR17" s="1078">
        <v>5</v>
      </c>
      <c r="CS17" s="1079"/>
      <c r="CT17" s="1079"/>
      <c r="CU17" s="1079"/>
      <c r="CV17" s="1080"/>
      <c r="CW17" s="1078">
        <v>18</v>
      </c>
      <c r="CX17" s="1079"/>
      <c r="CY17" s="1079"/>
      <c r="CZ17" s="1079"/>
      <c r="DA17" s="1080"/>
      <c r="DB17" s="1078" t="s">
        <v>631</v>
      </c>
      <c r="DC17" s="1079"/>
      <c r="DD17" s="1079"/>
      <c r="DE17" s="1079"/>
      <c r="DF17" s="1080"/>
      <c r="DG17" s="1078" t="s">
        <v>631</v>
      </c>
      <c r="DH17" s="1079"/>
      <c r="DI17" s="1079"/>
      <c r="DJ17" s="1079"/>
      <c r="DK17" s="1080"/>
      <c r="DL17" s="1078" t="s">
        <v>631</v>
      </c>
      <c r="DM17" s="1079"/>
      <c r="DN17" s="1079"/>
      <c r="DO17" s="1079"/>
      <c r="DP17" s="1080"/>
      <c r="DQ17" s="1078" t="s">
        <v>631</v>
      </c>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t="s">
        <v>613</v>
      </c>
      <c r="BT18" s="1104"/>
      <c r="BU18" s="1104"/>
      <c r="BV18" s="1104"/>
      <c r="BW18" s="1104"/>
      <c r="BX18" s="1104"/>
      <c r="BY18" s="1104"/>
      <c r="BZ18" s="1104"/>
      <c r="CA18" s="1104"/>
      <c r="CB18" s="1104"/>
      <c r="CC18" s="1104"/>
      <c r="CD18" s="1104"/>
      <c r="CE18" s="1104"/>
      <c r="CF18" s="1104"/>
      <c r="CG18" s="1105"/>
      <c r="CH18" s="1078">
        <v>-2</v>
      </c>
      <c r="CI18" s="1079"/>
      <c r="CJ18" s="1079"/>
      <c r="CK18" s="1079"/>
      <c r="CL18" s="1080"/>
      <c r="CM18" s="1078">
        <v>144</v>
      </c>
      <c r="CN18" s="1079"/>
      <c r="CO18" s="1079"/>
      <c r="CP18" s="1079"/>
      <c r="CQ18" s="1080"/>
      <c r="CR18" s="1078">
        <v>30</v>
      </c>
      <c r="CS18" s="1079"/>
      <c r="CT18" s="1079"/>
      <c r="CU18" s="1079"/>
      <c r="CV18" s="1080"/>
      <c r="CW18" s="1078">
        <v>9</v>
      </c>
      <c r="CX18" s="1079"/>
      <c r="CY18" s="1079"/>
      <c r="CZ18" s="1079"/>
      <c r="DA18" s="1080"/>
      <c r="DB18" s="1078" t="s">
        <v>631</v>
      </c>
      <c r="DC18" s="1079"/>
      <c r="DD18" s="1079"/>
      <c r="DE18" s="1079"/>
      <c r="DF18" s="1080"/>
      <c r="DG18" s="1078" t="s">
        <v>631</v>
      </c>
      <c r="DH18" s="1079"/>
      <c r="DI18" s="1079"/>
      <c r="DJ18" s="1079"/>
      <c r="DK18" s="1080"/>
      <c r="DL18" s="1078" t="s">
        <v>631</v>
      </c>
      <c r="DM18" s="1079"/>
      <c r="DN18" s="1079"/>
      <c r="DO18" s="1079"/>
      <c r="DP18" s="1080"/>
      <c r="DQ18" s="1078" t="s">
        <v>631</v>
      </c>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t="s">
        <v>614</v>
      </c>
      <c r="BT19" s="1104"/>
      <c r="BU19" s="1104"/>
      <c r="BV19" s="1104"/>
      <c r="BW19" s="1104"/>
      <c r="BX19" s="1104"/>
      <c r="BY19" s="1104"/>
      <c r="BZ19" s="1104"/>
      <c r="CA19" s="1104"/>
      <c r="CB19" s="1104"/>
      <c r="CC19" s="1104"/>
      <c r="CD19" s="1104"/>
      <c r="CE19" s="1104"/>
      <c r="CF19" s="1104"/>
      <c r="CG19" s="1105"/>
      <c r="CH19" s="1078">
        <v>-1</v>
      </c>
      <c r="CI19" s="1079"/>
      <c r="CJ19" s="1079"/>
      <c r="CK19" s="1079"/>
      <c r="CL19" s="1080"/>
      <c r="CM19" s="1078">
        <v>-115</v>
      </c>
      <c r="CN19" s="1079"/>
      <c r="CO19" s="1079"/>
      <c r="CP19" s="1079"/>
      <c r="CQ19" s="1080"/>
      <c r="CR19" s="1078">
        <v>15</v>
      </c>
      <c r="CS19" s="1079"/>
      <c r="CT19" s="1079"/>
      <c r="CU19" s="1079"/>
      <c r="CV19" s="1080"/>
      <c r="CW19" s="1078">
        <v>32</v>
      </c>
      <c r="CX19" s="1079"/>
      <c r="CY19" s="1079"/>
      <c r="CZ19" s="1079"/>
      <c r="DA19" s="1080"/>
      <c r="DB19" s="1078">
        <v>24</v>
      </c>
      <c r="DC19" s="1079"/>
      <c r="DD19" s="1079"/>
      <c r="DE19" s="1079"/>
      <c r="DF19" s="1080"/>
      <c r="DG19" s="1078" t="s">
        <v>631</v>
      </c>
      <c r="DH19" s="1079"/>
      <c r="DI19" s="1079"/>
      <c r="DJ19" s="1079"/>
      <c r="DK19" s="1080"/>
      <c r="DL19" s="1078" t="s">
        <v>631</v>
      </c>
      <c r="DM19" s="1079"/>
      <c r="DN19" s="1079"/>
      <c r="DO19" s="1079"/>
      <c r="DP19" s="1080"/>
      <c r="DQ19" s="1078" t="s">
        <v>631</v>
      </c>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t="s">
        <v>615</v>
      </c>
      <c r="BT20" s="1104"/>
      <c r="BU20" s="1104"/>
      <c r="BV20" s="1104"/>
      <c r="BW20" s="1104"/>
      <c r="BX20" s="1104"/>
      <c r="BY20" s="1104"/>
      <c r="BZ20" s="1104"/>
      <c r="CA20" s="1104"/>
      <c r="CB20" s="1104"/>
      <c r="CC20" s="1104"/>
      <c r="CD20" s="1104"/>
      <c r="CE20" s="1104"/>
      <c r="CF20" s="1104"/>
      <c r="CG20" s="1105"/>
      <c r="CH20" s="1078" t="s">
        <v>631</v>
      </c>
      <c r="CI20" s="1079"/>
      <c r="CJ20" s="1079"/>
      <c r="CK20" s="1079"/>
      <c r="CL20" s="1080"/>
      <c r="CM20" s="1078">
        <v>18</v>
      </c>
      <c r="CN20" s="1079"/>
      <c r="CO20" s="1079"/>
      <c r="CP20" s="1079"/>
      <c r="CQ20" s="1080"/>
      <c r="CR20" s="1078">
        <v>10</v>
      </c>
      <c r="CS20" s="1079"/>
      <c r="CT20" s="1079"/>
      <c r="CU20" s="1079"/>
      <c r="CV20" s="1080"/>
      <c r="CW20" s="1078">
        <v>21</v>
      </c>
      <c r="CX20" s="1079"/>
      <c r="CY20" s="1079"/>
      <c r="CZ20" s="1079"/>
      <c r="DA20" s="1080"/>
      <c r="DB20" s="1078" t="s">
        <v>631</v>
      </c>
      <c r="DC20" s="1079"/>
      <c r="DD20" s="1079"/>
      <c r="DE20" s="1079"/>
      <c r="DF20" s="1080"/>
      <c r="DG20" s="1078" t="s">
        <v>631</v>
      </c>
      <c r="DH20" s="1079"/>
      <c r="DI20" s="1079"/>
      <c r="DJ20" s="1079"/>
      <c r="DK20" s="1080"/>
      <c r="DL20" s="1078" t="s">
        <v>631</v>
      </c>
      <c r="DM20" s="1079"/>
      <c r="DN20" s="1079"/>
      <c r="DO20" s="1079"/>
      <c r="DP20" s="1080"/>
      <c r="DQ20" s="1078" t="s">
        <v>631</v>
      </c>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t="s">
        <v>616</v>
      </c>
      <c r="BT21" s="1104"/>
      <c r="BU21" s="1104"/>
      <c r="BV21" s="1104"/>
      <c r="BW21" s="1104"/>
      <c r="BX21" s="1104"/>
      <c r="BY21" s="1104"/>
      <c r="BZ21" s="1104"/>
      <c r="CA21" s="1104"/>
      <c r="CB21" s="1104"/>
      <c r="CC21" s="1104"/>
      <c r="CD21" s="1104"/>
      <c r="CE21" s="1104"/>
      <c r="CF21" s="1104"/>
      <c r="CG21" s="1105"/>
      <c r="CH21" s="1078">
        <v>12</v>
      </c>
      <c r="CI21" s="1079"/>
      <c r="CJ21" s="1079"/>
      <c r="CK21" s="1079"/>
      <c r="CL21" s="1080"/>
      <c r="CM21" s="1078">
        <v>45</v>
      </c>
      <c r="CN21" s="1079"/>
      <c r="CO21" s="1079"/>
      <c r="CP21" s="1079"/>
      <c r="CQ21" s="1080"/>
      <c r="CR21" s="1078">
        <v>10</v>
      </c>
      <c r="CS21" s="1079"/>
      <c r="CT21" s="1079"/>
      <c r="CU21" s="1079"/>
      <c r="CV21" s="1080"/>
      <c r="CW21" s="1078">
        <v>86</v>
      </c>
      <c r="CX21" s="1079"/>
      <c r="CY21" s="1079"/>
      <c r="CZ21" s="1079"/>
      <c r="DA21" s="1080"/>
      <c r="DB21" s="1078" t="s">
        <v>631</v>
      </c>
      <c r="DC21" s="1079"/>
      <c r="DD21" s="1079"/>
      <c r="DE21" s="1079"/>
      <c r="DF21" s="1080"/>
      <c r="DG21" s="1078" t="s">
        <v>631</v>
      </c>
      <c r="DH21" s="1079"/>
      <c r="DI21" s="1079"/>
      <c r="DJ21" s="1079"/>
      <c r="DK21" s="1080"/>
      <c r="DL21" s="1078" t="s">
        <v>631</v>
      </c>
      <c r="DM21" s="1079"/>
      <c r="DN21" s="1079"/>
      <c r="DO21" s="1079"/>
      <c r="DP21" s="1080"/>
      <c r="DQ21" s="1078" t="s">
        <v>631</v>
      </c>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387</v>
      </c>
      <c r="BA22" s="1124"/>
      <c r="BB22" s="1124"/>
      <c r="BC22" s="1124"/>
      <c r="BD22" s="1125"/>
      <c r="BE22" s="253"/>
      <c r="BF22" s="253"/>
      <c r="BG22" s="253"/>
      <c r="BH22" s="253"/>
      <c r="BI22" s="253"/>
      <c r="BJ22" s="253"/>
      <c r="BK22" s="253"/>
      <c r="BL22" s="253"/>
      <c r="BM22" s="253"/>
      <c r="BN22" s="253"/>
      <c r="BO22" s="253"/>
      <c r="BP22" s="253"/>
      <c r="BQ22" s="262">
        <v>16</v>
      </c>
      <c r="BR22" s="263"/>
      <c r="BS22" s="1103" t="s">
        <v>617</v>
      </c>
      <c r="BT22" s="1104"/>
      <c r="BU22" s="1104"/>
      <c r="BV22" s="1104"/>
      <c r="BW22" s="1104"/>
      <c r="BX22" s="1104"/>
      <c r="BY22" s="1104"/>
      <c r="BZ22" s="1104"/>
      <c r="CA22" s="1104"/>
      <c r="CB22" s="1104"/>
      <c r="CC22" s="1104"/>
      <c r="CD22" s="1104"/>
      <c r="CE22" s="1104"/>
      <c r="CF22" s="1104"/>
      <c r="CG22" s="1105"/>
      <c r="CH22" s="1078">
        <v>-16</v>
      </c>
      <c r="CI22" s="1079"/>
      <c r="CJ22" s="1079"/>
      <c r="CK22" s="1079"/>
      <c r="CL22" s="1080"/>
      <c r="CM22" s="1078">
        <v>196</v>
      </c>
      <c r="CN22" s="1079"/>
      <c r="CO22" s="1079"/>
      <c r="CP22" s="1079"/>
      <c r="CQ22" s="1080"/>
      <c r="CR22" s="1078">
        <v>20</v>
      </c>
      <c r="CS22" s="1079"/>
      <c r="CT22" s="1079"/>
      <c r="CU22" s="1079"/>
      <c r="CV22" s="1080"/>
      <c r="CW22" s="1078">
        <v>12</v>
      </c>
      <c r="CX22" s="1079"/>
      <c r="CY22" s="1079"/>
      <c r="CZ22" s="1079"/>
      <c r="DA22" s="1080"/>
      <c r="DB22" s="1078" t="s">
        <v>631</v>
      </c>
      <c r="DC22" s="1079"/>
      <c r="DD22" s="1079"/>
      <c r="DE22" s="1079"/>
      <c r="DF22" s="1080"/>
      <c r="DG22" s="1078" t="s">
        <v>631</v>
      </c>
      <c r="DH22" s="1079"/>
      <c r="DI22" s="1079"/>
      <c r="DJ22" s="1079"/>
      <c r="DK22" s="1080"/>
      <c r="DL22" s="1078" t="s">
        <v>631</v>
      </c>
      <c r="DM22" s="1079"/>
      <c r="DN22" s="1079"/>
      <c r="DO22" s="1079"/>
      <c r="DP22" s="1080"/>
      <c r="DQ22" s="1078" t="s">
        <v>631</v>
      </c>
      <c r="DR22" s="1079"/>
      <c r="DS22" s="1079"/>
      <c r="DT22" s="1079"/>
      <c r="DU22" s="1080"/>
      <c r="DV22" s="1081"/>
      <c r="DW22" s="1082"/>
      <c r="DX22" s="1082"/>
      <c r="DY22" s="1082"/>
      <c r="DZ22" s="1083"/>
      <c r="EA22" s="254"/>
    </row>
    <row r="23" spans="1:131" s="255" customFormat="1" ht="26.25" customHeight="1" thickBot="1" x14ac:dyDescent="0.2">
      <c r="A23" s="264" t="s">
        <v>388</v>
      </c>
      <c r="B23" s="1033" t="s">
        <v>389</v>
      </c>
      <c r="C23" s="1034"/>
      <c r="D23" s="1034"/>
      <c r="E23" s="1034"/>
      <c r="F23" s="1034"/>
      <c r="G23" s="1034"/>
      <c r="H23" s="1034"/>
      <c r="I23" s="1034"/>
      <c r="J23" s="1034"/>
      <c r="K23" s="1034"/>
      <c r="L23" s="1034"/>
      <c r="M23" s="1034"/>
      <c r="N23" s="1034"/>
      <c r="O23" s="1034"/>
      <c r="P23" s="1035"/>
      <c r="Q23" s="1157">
        <v>182862</v>
      </c>
      <c r="R23" s="1158"/>
      <c r="S23" s="1158"/>
      <c r="T23" s="1158"/>
      <c r="U23" s="1158"/>
      <c r="V23" s="1158">
        <v>180094</v>
      </c>
      <c r="W23" s="1158"/>
      <c r="X23" s="1158"/>
      <c r="Y23" s="1158"/>
      <c r="Z23" s="1158"/>
      <c r="AA23" s="1158">
        <v>2768</v>
      </c>
      <c r="AB23" s="1158"/>
      <c r="AC23" s="1158"/>
      <c r="AD23" s="1158"/>
      <c r="AE23" s="1159"/>
      <c r="AF23" s="1160">
        <v>1667</v>
      </c>
      <c r="AG23" s="1158"/>
      <c r="AH23" s="1158"/>
      <c r="AI23" s="1158"/>
      <c r="AJ23" s="1161"/>
      <c r="AK23" s="1162"/>
      <c r="AL23" s="1163"/>
      <c r="AM23" s="1163"/>
      <c r="AN23" s="1163"/>
      <c r="AO23" s="1163"/>
      <c r="AP23" s="1158">
        <v>216912</v>
      </c>
      <c r="AQ23" s="1158"/>
      <c r="AR23" s="1158"/>
      <c r="AS23" s="1158"/>
      <c r="AT23" s="1158"/>
      <c r="AU23" s="1164"/>
      <c r="AV23" s="1164"/>
      <c r="AW23" s="1164"/>
      <c r="AX23" s="1164"/>
      <c r="AY23" s="1165"/>
      <c r="AZ23" s="1154" t="s">
        <v>390</v>
      </c>
      <c r="BA23" s="1155"/>
      <c r="BB23" s="1155"/>
      <c r="BC23" s="1155"/>
      <c r="BD23" s="1156"/>
      <c r="BE23" s="253"/>
      <c r="BF23" s="253"/>
      <c r="BG23" s="253"/>
      <c r="BH23" s="253"/>
      <c r="BI23" s="253"/>
      <c r="BJ23" s="253"/>
      <c r="BK23" s="253"/>
      <c r="BL23" s="253"/>
      <c r="BM23" s="253"/>
      <c r="BN23" s="253"/>
      <c r="BO23" s="253"/>
      <c r="BP23" s="253"/>
      <c r="BQ23" s="262">
        <v>17</v>
      </c>
      <c r="BR23" s="263"/>
      <c r="BS23" s="1103" t="s">
        <v>618</v>
      </c>
      <c r="BT23" s="1104"/>
      <c r="BU23" s="1104"/>
      <c r="BV23" s="1104"/>
      <c r="BW23" s="1104"/>
      <c r="BX23" s="1104"/>
      <c r="BY23" s="1104"/>
      <c r="BZ23" s="1104"/>
      <c r="CA23" s="1104"/>
      <c r="CB23" s="1104"/>
      <c r="CC23" s="1104"/>
      <c r="CD23" s="1104"/>
      <c r="CE23" s="1104"/>
      <c r="CF23" s="1104"/>
      <c r="CG23" s="1105"/>
      <c r="CH23" s="1078">
        <v>8</v>
      </c>
      <c r="CI23" s="1079"/>
      <c r="CJ23" s="1079"/>
      <c r="CK23" s="1079"/>
      <c r="CL23" s="1080"/>
      <c r="CM23" s="1078">
        <v>299</v>
      </c>
      <c r="CN23" s="1079"/>
      <c r="CO23" s="1079"/>
      <c r="CP23" s="1079"/>
      <c r="CQ23" s="1080"/>
      <c r="CR23" s="1078">
        <v>15</v>
      </c>
      <c r="CS23" s="1079"/>
      <c r="CT23" s="1079"/>
      <c r="CU23" s="1079"/>
      <c r="CV23" s="1080"/>
      <c r="CW23" s="1078">
        <v>12</v>
      </c>
      <c r="CX23" s="1079"/>
      <c r="CY23" s="1079"/>
      <c r="CZ23" s="1079"/>
      <c r="DA23" s="1080"/>
      <c r="DB23" s="1078" t="s">
        <v>631</v>
      </c>
      <c r="DC23" s="1079"/>
      <c r="DD23" s="1079"/>
      <c r="DE23" s="1079"/>
      <c r="DF23" s="1080"/>
      <c r="DG23" s="1078" t="s">
        <v>631</v>
      </c>
      <c r="DH23" s="1079"/>
      <c r="DI23" s="1079"/>
      <c r="DJ23" s="1079"/>
      <c r="DK23" s="1080"/>
      <c r="DL23" s="1078" t="s">
        <v>631</v>
      </c>
      <c r="DM23" s="1079"/>
      <c r="DN23" s="1079"/>
      <c r="DO23" s="1079"/>
      <c r="DP23" s="1080"/>
      <c r="DQ23" s="1078" t="s">
        <v>631</v>
      </c>
      <c r="DR23" s="1079"/>
      <c r="DS23" s="1079"/>
      <c r="DT23" s="1079"/>
      <c r="DU23" s="1080"/>
      <c r="DV23" s="1081"/>
      <c r="DW23" s="1082"/>
      <c r="DX23" s="1082"/>
      <c r="DY23" s="1082"/>
      <c r="DZ23" s="1083"/>
      <c r="EA23" s="254"/>
    </row>
    <row r="24" spans="1:131" s="255" customFormat="1" ht="26.25" customHeight="1" x14ac:dyDescent="0.15">
      <c r="A24" s="1153" t="s">
        <v>391</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t="s">
        <v>619</v>
      </c>
      <c r="BT24" s="1104"/>
      <c r="BU24" s="1104"/>
      <c r="BV24" s="1104"/>
      <c r="BW24" s="1104"/>
      <c r="BX24" s="1104"/>
      <c r="BY24" s="1104"/>
      <c r="BZ24" s="1104"/>
      <c r="CA24" s="1104"/>
      <c r="CB24" s="1104"/>
      <c r="CC24" s="1104"/>
      <c r="CD24" s="1104"/>
      <c r="CE24" s="1104"/>
      <c r="CF24" s="1104"/>
      <c r="CG24" s="1105"/>
      <c r="CH24" s="1078">
        <v>110</v>
      </c>
      <c r="CI24" s="1079"/>
      <c r="CJ24" s="1079"/>
      <c r="CK24" s="1079"/>
      <c r="CL24" s="1080"/>
      <c r="CM24" s="1078">
        <v>2413</v>
      </c>
      <c r="CN24" s="1079"/>
      <c r="CO24" s="1079"/>
      <c r="CP24" s="1079"/>
      <c r="CQ24" s="1080"/>
      <c r="CR24" s="1078">
        <v>5</v>
      </c>
      <c r="CS24" s="1079"/>
      <c r="CT24" s="1079"/>
      <c r="CU24" s="1079"/>
      <c r="CV24" s="1080"/>
      <c r="CW24" s="1078">
        <v>2</v>
      </c>
      <c r="CX24" s="1079"/>
      <c r="CY24" s="1079"/>
      <c r="CZ24" s="1079"/>
      <c r="DA24" s="1080"/>
      <c r="DB24" s="1078" t="s">
        <v>631</v>
      </c>
      <c r="DC24" s="1079"/>
      <c r="DD24" s="1079"/>
      <c r="DE24" s="1079"/>
      <c r="DF24" s="1080"/>
      <c r="DG24" s="1078" t="s">
        <v>631</v>
      </c>
      <c r="DH24" s="1079"/>
      <c r="DI24" s="1079"/>
      <c r="DJ24" s="1079"/>
      <c r="DK24" s="1080"/>
      <c r="DL24" s="1078" t="s">
        <v>631</v>
      </c>
      <c r="DM24" s="1079"/>
      <c r="DN24" s="1079"/>
      <c r="DO24" s="1079"/>
      <c r="DP24" s="1080"/>
      <c r="DQ24" s="1078" t="s">
        <v>631</v>
      </c>
      <c r="DR24" s="1079"/>
      <c r="DS24" s="1079"/>
      <c r="DT24" s="1079"/>
      <c r="DU24" s="1080"/>
      <c r="DV24" s="1081"/>
      <c r="DW24" s="1082"/>
      <c r="DX24" s="1082"/>
      <c r="DY24" s="1082"/>
      <c r="DZ24" s="1083"/>
      <c r="EA24" s="254"/>
    </row>
    <row r="25" spans="1:131" s="247" customFormat="1" ht="26.25" customHeight="1" thickBot="1" x14ac:dyDescent="0.2">
      <c r="A25" s="1152" t="s">
        <v>392</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t="s">
        <v>620</v>
      </c>
      <c r="BT25" s="1104"/>
      <c r="BU25" s="1104"/>
      <c r="BV25" s="1104"/>
      <c r="BW25" s="1104"/>
      <c r="BX25" s="1104"/>
      <c r="BY25" s="1104"/>
      <c r="BZ25" s="1104"/>
      <c r="CA25" s="1104"/>
      <c r="CB25" s="1104"/>
      <c r="CC25" s="1104"/>
      <c r="CD25" s="1104"/>
      <c r="CE25" s="1104"/>
      <c r="CF25" s="1104"/>
      <c r="CG25" s="1105"/>
      <c r="CH25" s="1078">
        <v>-12</v>
      </c>
      <c r="CI25" s="1079"/>
      <c r="CJ25" s="1079"/>
      <c r="CK25" s="1079"/>
      <c r="CL25" s="1080"/>
      <c r="CM25" s="1078">
        <v>568</v>
      </c>
      <c r="CN25" s="1079"/>
      <c r="CO25" s="1079"/>
      <c r="CP25" s="1079"/>
      <c r="CQ25" s="1080"/>
      <c r="CR25" s="1078">
        <v>40</v>
      </c>
      <c r="CS25" s="1079"/>
      <c r="CT25" s="1079"/>
      <c r="CU25" s="1079"/>
      <c r="CV25" s="1080"/>
      <c r="CW25" s="1078" t="s">
        <v>631</v>
      </c>
      <c r="CX25" s="1079"/>
      <c r="CY25" s="1079"/>
      <c r="CZ25" s="1079"/>
      <c r="DA25" s="1080"/>
      <c r="DB25" s="1078" t="s">
        <v>634</v>
      </c>
      <c r="DC25" s="1079"/>
      <c r="DD25" s="1079"/>
      <c r="DE25" s="1079"/>
      <c r="DF25" s="1080"/>
      <c r="DG25" s="1078" t="s">
        <v>634</v>
      </c>
      <c r="DH25" s="1079"/>
      <c r="DI25" s="1079"/>
      <c r="DJ25" s="1079"/>
      <c r="DK25" s="1080"/>
      <c r="DL25" s="1078" t="s">
        <v>634</v>
      </c>
      <c r="DM25" s="1079"/>
      <c r="DN25" s="1079"/>
      <c r="DO25" s="1079"/>
      <c r="DP25" s="1080"/>
      <c r="DQ25" s="1078" t="s">
        <v>634</v>
      </c>
      <c r="DR25" s="1079"/>
      <c r="DS25" s="1079"/>
      <c r="DT25" s="1079"/>
      <c r="DU25" s="1080"/>
      <c r="DV25" s="1081"/>
      <c r="DW25" s="1082"/>
      <c r="DX25" s="1082"/>
      <c r="DY25" s="1082"/>
      <c r="DZ25" s="1083"/>
      <c r="EA25" s="246"/>
    </row>
    <row r="26" spans="1:131" s="247" customFormat="1" ht="26.25" customHeight="1" x14ac:dyDescent="0.15">
      <c r="A26" s="1084" t="s">
        <v>366</v>
      </c>
      <c r="B26" s="1085"/>
      <c r="C26" s="1085"/>
      <c r="D26" s="1085"/>
      <c r="E26" s="1085"/>
      <c r="F26" s="1085"/>
      <c r="G26" s="1085"/>
      <c r="H26" s="1085"/>
      <c r="I26" s="1085"/>
      <c r="J26" s="1085"/>
      <c r="K26" s="1085"/>
      <c r="L26" s="1085"/>
      <c r="M26" s="1085"/>
      <c r="N26" s="1085"/>
      <c r="O26" s="1085"/>
      <c r="P26" s="1086"/>
      <c r="Q26" s="1090" t="s">
        <v>393</v>
      </c>
      <c r="R26" s="1091"/>
      <c r="S26" s="1091"/>
      <c r="T26" s="1091"/>
      <c r="U26" s="1092"/>
      <c r="V26" s="1090" t="s">
        <v>394</v>
      </c>
      <c r="W26" s="1091"/>
      <c r="X26" s="1091"/>
      <c r="Y26" s="1091"/>
      <c r="Z26" s="1092"/>
      <c r="AA26" s="1090" t="s">
        <v>395</v>
      </c>
      <c r="AB26" s="1091"/>
      <c r="AC26" s="1091"/>
      <c r="AD26" s="1091"/>
      <c r="AE26" s="1091"/>
      <c r="AF26" s="1148" t="s">
        <v>396</v>
      </c>
      <c r="AG26" s="1097"/>
      <c r="AH26" s="1097"/>
      <c r="AI26" s="1097"/>
      <c r="AJ26" s="1149"/>
      <c r="AK26" s="1091" t="s">
        <v>397</v>
      </c>
      <c r="AL26" s="1091"/>
      <c r="AM26" s="1091"/>
      <c r="AN26" s="1091"/>
      <c r="AO26" s="1092"/>
      <c r="AP26" s="1090" t="s">
        <v>398</v>
      </c>
      <c r="AQ26" s="1091"/>
      <c r="AR26" s="1091"/>
      <c r="AS26" s="1091"/>
      <c r="AT26" s="1092"/>
      <c r="AU26" s="1090" t="s">
        <v>399</v>
      </c>
      <c r="AV26" s="1091"/>
      <c r="AW26" s="1091"/>
      <c r="AX26" s="1091"/>
      <c r="AY26" s="1092"/>
      <c r="AZ26" s="1090" t="s">
        <v>400</v>
      </c>
      <c r="BA26" s="1091"/>
      <c r="BB26" s="1091"/>
      <c r="BC26" s="1091"/>
      <c r="BD26" s="1092"/>
      <c r="BE26" s="1090" t="s">
        <v>373</v>
      </c>
      <c r="BF26" s="1091"/>
      <c r="BG26" s="1091"/>
      <c r="BH26" s="1091"/>
      <c r="BI26" s="1106"/>
      <c r="BJ26" s="252"/>
      <c r="BK26" s="252"/>
      <c r="BL26" s="252"/>
      <c r="BM26" s="252"/>
      <c r="BN26" s="252"/>
      <c r="BO26" s="265"/>
      <c r="BP26" s="265"/>
      <c r="BQ26" s="262">
        <v>20</v>
      </c>
      <c r="BR26" s="263"/>
      <c r="BS26" s="1103" t="s">
        <v>621</v>
      </c>
      <c r="BT26" s="1104"/>
      <c r="BU26" s="1104"/>
      <c r="BV26" s="1104"/>
      <c r="BW26" s="1104"/>
      <c r="BX26" s="1104"/>
      <c r="BY26" s="1104"/>
      <c r="BZ26" s="1104"/>
      <c r="CA26" s="1104"/>
      <c r="CB26" s="1104"/>
      <c r="CC26" s="1104"/>
      <c r="CD26" s="1104"/>
      <c r="CE26" s="1104"/>
      <c r="CF26" s="1104"/>
      <c r="CG26" s="1105"/>
      <c r="CH26" s="1078" t="s">
        <v>631</v>
      </c>
      <c r="CI26" s="1079"/>
      <c r="CJ26" s="1079"/>
      <c r="CK26" s="1079"/>
      <c r="CL26" s="1080"/>
      <c r="CM26" s="1078">
        <v>191</v>
      </c>
      <c r="CN26" s="1079"/>
      <c r="CO26" s="1079"/>
      <c r="CP26" s="1079"/>
      <c r="CQ26" s="1080"/>
      <c r="CR26" s="1078">
        <v>30</v>
      </c>
      <c r="CS26" s="1079"/>
      <c r="CT26" s="1079"/>
      <c r="CU26" s="1079"/>
      <c r="CV26" s="1080"/>
      <c r="CW26" s="1078">
        <v>37</v>
      </c>
      <c r="CX26" s="1079"/>
      <c r="CY26" s="1079"/>
      <c r="CZ26" s="1079"/>
      <c r="DA26" s="1080"/>
      <c r="DB26" s="1078" t="s">
        <v>631</v>
      </c>
      <c r="DC26" s="1079"/>
      <c r="DD26" s="1079"/>
      <c r="DE26" s="1079"/>
      <c r="DF26" s="1080"/>
      <c r="DG26" s="1078" t="s">
        <v>631</v>
      </c>
      <c r="DH26" s="1079"/>
      <c r="DI26" s="1079"/>
      <c r="DJ26" s="1079"/>
      <c r="DK26" s="1080"/>
      <c r="DL26" s="1078" t="s">
        <v>631</v>
      </c>
      <c r="DM26" s="1079"/>
      <c r="DN26" s="1079"/>
      <c r="DO26" s="1079"/>
      <c r="DP26" s="1080"/>
      <c r="DQ26" s="1078" t="s">
        <v>631</v>
      </c>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t="s">
        <v>622</v>
      </c>
      <c r="BT27" s="1104"/>
      <c r="BU27" s="1104"/>
      <c r="BV27" s="1104"/>
      <c r="BW27" s="1104"/>
      <c r="BX27" s="1104"/>
      <c r="BY27" s="1104"/>
      <c r="BZ27" s="1104"/>
      <c r="CA27" s="1104"/>
      <c r="CB27" s="1104"/>
      <c r="CC27" s="1104"/>
      <c r="CD27" s="1104"/>
      <c r="CE27" s="1104"/>
      <c r="CF27" s="1104"/>
      <c r="CG27" s="1105"/>
      <c r="CH27" s="1078">
        <v>6</v>
      </c>
      <c r="CI27" s="1079"/>
      <c r="CJ27" s="1079"/>
      <c r="CK27" s="1079"/>
      <c r="CL27" s="1080"/>
      <c r="CM27" s="1078">
        <v>97</v>
      </c>
      <c r="CN27" s="1079"/>
      <c r="CO27" s="1079"/>
      <c r="CP27" s="1079"/>
      <c r="CQ27" s="1080"/>
      <c r="CR27" s="1078">
        <v>10</v>
      </c>
      <c r="CS27" s="1079"/>
      <c r="CT27" s="1079"/>
      <c r="CU27" s="1079"/>
      <c r="CV27" s="1080"/>
      <c r="CW27" s="1078" t="s">
        <v>633</v>
      </c>
      <c r="CX27" s="1079"/>
      <c r="CY27" s="1079"/>
      <c r="CZ27" s="1079"/>
      <c r="DA27" s="1080"/>
      <c r="DB27" s="1078" t="s">
        <v>631</v>
      </c>
      <c r="DC27" s="1079"/>
      <c r="DD27" s="1079"/>
      <c r="DE27" s="1079"/>
      <c r="DF27" s="1080"/>
      <c r="DG27" s="1078" t="s">
        <v>631</v>
      </c>
      <c r="DH27" s="1079"/>
      <c r="DI27" s="1079"/>
      <c r="DJ27" s="1079"/>
      <c r="DK27" s="1080"/>
      <c r="DL27" s="1078" t="s">
        <v>631</v>
      </c>
      <c r="DM27" s="1079"/>
      <c r="DN27" s="1079"/>
      <c r="DO27" s="1079"/>
      <c r="DP27" s="1080"/>
      <c r="DQ27" s="1078" t="s">
        <v>631</v>
      </c>
      <c r="DR27" s="1079"/>
      <c r="DS27" s="1079"/>
      <c r="DT27" s="1079"/>
      <c r="DU27" s="1080"/>
      <c r="DV27" s="1081"/>
      <c r="DW27" s="1082"/>
      <c r="DX27" s="1082"/>
      <c r="DY27" s="1082"/>
      <c r="DZ27" s="1083"/>
      <c r="EA27" s="246"/>
    </row>
    <row r="28" spans="1:131" s="247" customFormat="1" ht="26.25" customHeight="1" thickTop="1" x14ac:dyDescent="0.15">
      <c r="A28" s="266">
        <v>1</v>
      </c>
      <c r="B28" s="1139" t="s">
        <v>401</v>
      </c>
      <c r="C28" s="1140"/>
      <c r="D28" s="1140"/>
      <c r="E28" s="1140"/>
      <c r="F28" s="1140"/>
      <c r="G28" s="1140"/>
      <c r="H28" s="1140"/>
      <c r="I28" s="1140"/>
      <c r="J28" s="1140"/>
      <c r="K28" s="1140"/>
      <c r="L28" s="1140"/>
      <c r="M28" s="1140"/>
      <c r="N28" s="1140"/>
      <c r="O28" s="1140"/>
      <c r="P28" s="1141"/>
      <c r="Q28" s="1142">
        <v>2835</v>
      </c>
      <c r="R28" s="1143"/>
      <c r="S28" s="1143"/>
      <c r="T28" s="1143"/>
      <c r="U28" s="1143"/>
      <c r="V28" s="1143">
        <v>2832</v>
      </c>
      <c r="W28" s="1143"/>
      <c r="X28" s="1143"/>
      <c r="Y28" s="1143"/>
      <c r="Z28" s="1143"/>
      <c r="AA28" s="1143">
        <v>3</v>
      </c>
      <c r="AB28" s="1143"/>
      <c r="AC28" s="1143"/>
      <c r="AD28" s="1143"/>
      <c r="AE28" s="1144"/>
      <c r="AF28" s="1145">
        <v>3</v>
      </c>
      <c r="AG28" s="1143"/>
      <c r="AH28" s="1143"/>
      <c r="AI28" s="1143"/>
      <c r="AJ28" s="1146"/>
      <c r="AK28" s="1147">
        <v>0</v>
      </c>
      <c r="AL28" s="1135"/>
      <c r="AM28" s="1135"/>
      <c r="AN28" s="1135"/>
      <c r="AO28" s="1135"/>
      <c r="AP28" s="1135">
        <v>0</v>
      </c>
      <c r="AQ28" s="1135"/>
      <c r="AR28" s="1135"/>
      <c r="AS28" s="1135"/>
      <c r="AT28" s="1135"/>
      <c r="AU28" s="1135">
        <v>0</v>
      </c>
      <c r="AV28" s="1135"/>
      <c r="AW28" s="1135"/>
      <c r="AX28" s="1135"/>
      <c r="AY28" s="1135"/>
      <c r="AZ28" s="1136" t="s">
        <v>631</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402</v>
      </c>
      <c r="C29" s="1127"/>
      <c r="D29" s="1127"/>
      <c r="E29" s="1127"/>
      <c r="F29" s="1127"/>
      <c r="G29" s="1127"/>
      <c r="H29" s="1127"/>
      <c r="I29" s="1127"/>
      <c r="J29" s="1127"/>
      <c r="K29" s="1127"/>
      <c r="L29" s="1127"/>
      <c r="M29" s="1127"/>
      <c r="N29" s="1127"/>
      <c r="O29" s="1127"/>
      <c r="P29" s="1128"/>
      <c r="Q29" s="1132">
        <v>249</v>
      </c>
      <c r="R29" s="1133"/>
      <c r="S29" s="1133"/>
      <c r="T29" s="1133"/>
      <c r="U29" s="1133"/>
      <c r="V29" s="1133">
        <v>249</v>
      </c>
      <c r="W29" s="1133"/>
      <c r="X29" s="1133"/>
      <c r="Y29" s="1133"/>
      <c r="Z29" s="1133"/>
      <c r="AA29" s="1133">
        <v>0</v>
      </c>
      <c r="AB29" s="1133"/>
      <c r="AC29" s="1133"/>
      <c r="AD29" s="1133"/>
      <c r="AE29" s="1134"/>
      <c r="AF29" s="1108" t="s">
        <v>403</v>
      </c>
      <c r="AG29" s="1109"/>
      <c r="AH29" s="1109"/>
      <c r="AI29" s="1109"/>
      <c r="AJ29" s="1110"/>
      <c r="AK29" s="1069">
        <v>0</v>
      </c>
      <c r="AL29" s="1060"/>
      <c r="AM29" s="1060"/>
      <c r="AN29" s="1060"/>
      <c r="AO29" s="1060"/>
      <c r="AP29" s="1060">
        <v>146</v>
      </c>
      <c r="AQ29" s="1060"/>
      <c r="AR29" s="1060"/>
      <c r="AS29" s="1060"/>
      <c r="AT29" s="1060"/>
      <c r="AU29" s="1060">
        <v>1</v>
      </c>
      <c r="AV29" s="1060"/>
      <c r="AW29" s="1060"/>
      <c r="AX29" s="1060"/>
      <c r="AY29" s="1060"/>
      <c r="AZ29" s="1131" t="s">
        <v>631</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404</v>
      </c>
      <c r="C30" s="1127"/>
      <c r="D30" s="1127"/>
      <c r="E30" s="1127"/>
      <c r="F30" s="1127"/>
      <c r="G30" s="1127"/>
      <c r="H30" s="1127"/>
      <c r="I30" s="1127"/>
      <c r="J30" s="1127"/>
      <c r="K30" s="1127"/>
      <c r="L30" s="1127"/>
      <c r="M30" s="1127"/>
      <c r="N30" s="1127"/>
      <c r="O30" s="1127"/>
      <c r="P30" s="1128"/>
      <c r="Q30" s="1132">
        <v>46618</v>
      </c>
      <c r="R30" s="1133"/>
      <c r="S30" s="1133"/>
      <c r="T30" s="1133"/>
      <c r="U30" s="1133"/>
      <c r="V30" s="1133">
        <v>46499</v>
      </c>
      <c r="W30" s="1133"/>
      <c r="X30" s="1133"/>
      <c r="Y30" s="1133"/>
      <c r="Z30" s="1133"/>
      <c r="AA30" s="1133">
        <v>120</v>
      </c>
      <c r="AB30" s="1133"/>
      <c r="AC30" s="1133"/>
      <c r="AD30" s="1133"/>
      <c r="AE30" s="1134"/>
      <c r="AF30" s="1108">
        <v>120</v>
      </c>
      <c r="AG30" s="1109"/>
      <c r="AH30" s="1109"/>
      <c r="AI30" s="1109"/>
      <c r="AJ30" s="1110"/>
      <c r="AK30" s="1069">
        <v>3223</v>
      </c>
      <c r="AL30" s="1060"/>
      <c r="AM30" s="1060"/>
      <c r="AN30" s="1060"/>
      <c r="AO30" s="1060"/>
      <c r="AP30" s="1060">
        <v>0</v>
      </c>
      <c r="AQ30" s="1060"/>
      <c r="AR30" s="1060"/>
      <c r="AS30" s="1060"/>
      <c r="AT30" s="1060"/>
      <c r="AU30" s="1060">
        <v>0</v>
      </c>
      <c r="AV30" s="1060"/>
      <c r="AW30" s="1060"/>
      <c r="AX30" s="1060"/>
      <c r="AY30" s="1060"/>
      <c r="AZ30" s="1131" t="s">
        <v>631</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405</v>
      </c>
      <c r="C31" s="1127"/>
      <c r="D31" s="1127"/>
      <c r="E31" s="1127"/>
      <c r="F31" s="1127"/>
      <c r="G31" s="1127"/>
      <c r="H31" s="1127"/>
      <c r="I31" s="1127"/>
      <c r="J31" s="1127"/>
      <c r="K31" s="1127"/>
      <c r="L31" s="1127"/>
      <c r="M31" s="1127"/>
      <c r="N31" s="1127"/>
      <c r="O31" s="1127"/>
      <c r="P31" s="1128"/>
      <c r="Q31" s="1132">
        <v>6037</v>
      </c>
      <c r="R31" s="1133"/>
      <c r="S31" s="1133"/>
      <c r="T31" s="1133"/>
      <c r="U31" s="1133"/>
      <c r="V31" s="1133">
        <v>6020</v>
      </c>
      <c r="W31" s="1133"/>
      <c r="X31" s="1133"/>
      <c r="Y31" s="1133"/>
      <c r="Z31" s="1133"/>
      <c r="AA31" s="1133">
        <v>17</v>
      </c>
      <c r="AB31" s="1133"/>
      <c r="AC31" s="1133"/>
      <c r="AD31" s="1133"/>
      <c r="AE31" s="1134"/>
      <c r="AF31" s="1108">
        <v>17</v>
      </c>
      <c r="AG31" s="1109"/>
      <c r="AH31" s="1109"/>
      <c r="AI31" s="1109"/>
      <c r="AJ31" s="1110"/>
      <c r="AK31" s="1069">
        <v>1217</v>
      </c>
      <c r="AL31" s="1060"/>
      <c r="AM31" s="1060"/>
      <c r="AN31" s="1060"/>
      <c r="AO31" s="1060"/>
      <c r="AP31" s="1060">
        <v>0</v>
      </c>
      <c r="AQ31" s="1060"/>
      <c r="AR31" s="1060"/>
      <c r="AS31" s="1060"/>
      <c r="AT31" s="1060"/>
      <c r="AU31" s="1060">
        <v>0</v>
      </c>
      <c r="AV31" s="1060"/>
      <c r="AW31" s="1060"/>
      <c r="AX31" s="1060"/>
      <c r="AY31" s="1060"/>
      <c r="AZ31" s="1131" t="s">
        <v>639</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406</v>
      </c>
      <c r="C32" s="1127"/>
      <c r="D32" s="1127"/>
      <c r="E32" s="1127"/>
      <c r="F32" s="1127"/>
      <c r="G32" s="1127"/>
      <c r="H32" s="1127"/>
      <c r="I32" s="1127"/>
      <c r="J32" s="1127"/>
      <c r="K32" s="1127"/>
      <c r="L32" s="1127"/>
      <c r="M32" s="1127"/>
      <c r="N32" s="1127"/>
      <c r="O32" s="1127"/>
      <c r="P32" s="1128"/>
      <c r="Q32" s="1132">
        <v>38778</v>
      </c>
      <c r="R32" s="1133"/>
      <c r="S32" s="1133"/>
      <c r="T32" s="1133"/>
      <c r="U32" s="1133"/>
      <c r="V32" s="1133">
        <v>37568</v>
      </c>
      <c r="W32" s="1133"/>
      <c r="X32" s="1133"/>
      <c r="Y32" s="1133"/>
      <c r="Z32" s="1133"/>
      <c r="AA32" s="1133">
        <v>1210</v>
      </c>
      <c r="AB32" s="1133"/>
      <c r="AC32" s="1133"/>
      <c r="AD32" s="1133"/>
      <c r="AE32" s="1134"/>
      <c r="AF32" s="1108">
        <v>1210</v>
      </c>
      <c r="AG32" s="1109"/>
      <c r="AH32" s="1109"/>
      <c r="AI32" s="1109"/>
      <c r="AJ32" s="1110"/>
      <c r="AK32" s="1069">
        <v>4907</v>
      </c>
      <c r="AL32" s="1060"/>
      <c r="AM32" s="1060"/>
      <c r="AN32" s="1060"/>
      <c r="AO32" s="1060"/>
      <c r="AP32" s="1060">
        <v>0</v>
      </c>
      <c r="AQ32" s="1060"/>
      <c r="AR32" s="1060"/>
      <c r="AS32" s="1060"/>
      <c r="AT32" s="1060"/>
      <c r="AU32" s="1060">
        <v>0</v>
      </c>
      <c r="AV32" s="1060"/>
      <c r="AW32" s="1060"/>
      <c r="AX32" s="1060"/>
      <c r="AY32" s="1060"/>
      <c r="AZ32" s="1131" t="s">
        <v>631</v>
      </c>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407</v>
      </c>
      <c r="C33" s="1127"/>
      <c r="D33" s="1127"/>
      <c r="E33" s="1127"/>
      <c r="F33" s="1127"/>
      <c r="G33" s="1127"/>
      <c r="H33" s="1127"/>
      <c r="I33" s="1127"/>
      <c r="J33" s="1127"/>
      <c r="K33" s="1127"/>
      <c r="L33" s="1127"/>
      <c r="M33" s="1127"/>
      <c r="N33" s="1127"/>
      <c r="O33" s="1127"/>
      <c r="P33" s="1128"/>
      <c r="Q33" s="1132">
        <v>6743</v>
      </c>
      <c r="R33" s="1133"/>
      <c r="S33" s="1133"/>
      <c r="T33" s="1133"/>
      <c r="U33" s="1133"/>
      <c r="V33" s="1133">
        <v>5885</v>
      </c>
      <c r="W33" s="1133"/>
      <c r="X33" s="1133"/>
      <c r="Y33" s="1133"/>
      <c r="Z33" s="1133"/>
      <c r="AA33" s="1133">
        <v>858</v>
      </c>
      <c r="AB33" s="1133"/>
      <c r="AC33" s="1133"/>
      <c r="AD33" s="1133"/>
      <c r="AE33" s="1134"/>
      <c r="AF33" s="1108">
        <v>3396</v>
      </c>
      <c r="AG33" s="1109"/>
      <c r="AH33" s="1109"/>
      <c r="AI33" s="1109"/>
      <c r="AJ33" s="1110"/>
      <c r="AK33" s="1069">
        <v>39</v>
      </c>
      <c r="AL33" s="1060"/>
      <c r="AM33" s="1060"/>
      <c r="AN33" s="1060"/>
      <c r="AO33" s="1060"/>
      <c r="AP33" s="1060">
        <v>11619</v>
      </c>
      <c r="AQ33" s="1060"/>
      <c r="AR33" s="1060"/>
      <c r="AS33" s="1060"/>
      <c r="AT33" s="1060"/>
      <c r="AU33" s="1060">
        <v>0</v>
      </c>
      <c r="AV33" s="1060"/>
      <c r="AW33" s="1060"/>
      <c r="AX33" s="1060"/>
      <c r="AY33" s="1060"/>
      <c r="AZ33" s="1131" t="s">
        <v>631</v>
      </c>
      <c r="BA33" s="1131"/>
      <c r="BB33" s="1131"/>
      <c r="BC33" s="1131"/>
      <c r="BD33" s="1131"/>
      <c r="BE33" s="1121" t="s">
        <v>408</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409</v>
      </c>
      <c r="C34" s="1127"/>
      <c r="D34" s="1127"/>
      <c r="E34" s="1127"/>
      <c r="F34" s="1127"/>
      <c r="G34" s="1127"/>
      <c r="H34" s="1127"/>
      <c r="I34" s="1127"/>
      <c r="J34" s="1127"/>
      <c r="K34" s="1127"/>
      <c r="L34" s="1127"/>
      <c r="M34" s="1127"/>
      <c r="N34" s="1127"/>
      <c r="O34" s="1127"/>
      <c r="P34" s="1128"/>
      <c r="Q34" s="1132">
        <v>8858</v>
      </c>
      <c r="R34" s="1133"/>
      <c r="S34" s="1133"/>
      <c r="T34" s="1133"/>
      <c r="U34" s="1133"/>
      <c r="V34" s="1133">
        <v>7508</v>
      </c>
      <c r="W34" s="1133"/>
      <c r="X34" s="1133"/>
      <c r="Y34" s="1133"/>
      <c r="Z34" s="1133"/>
      <c r="AA34" s="1133">
        <v>1350</v>
      </c>
      <c r="AB34" s="1133"/>
      <c r="AC34" s="1133"/>
      <c r="AD34" s="1133"/>
      <c r="AE34" s="1134"/>
      <c r="AF34" s="1108">
        <v>7226</v>
      </c>
      <c r="AG34" s="1109"/>
      <c r="AH34" s="1109"/>
      <c r="AI34" s="1109"/>
      <c r="AJ34" s="1110"/>
      <c r="AK34" s="1069">
        <v>163</v>
      </c>
      <c r="AL34" s="1060"/>
      <c r="AM34" s="1060"/>
      <c r="AN34" s="1060"/>
      <c r="AO34" s="1060"/>
      <c r="AP34" s="1060">
        <v>8551</v>
      </c>
      <c r="AQ34" s="1060"/>
      <c r="AR34" s="1060"/>
      <c r="AS34" s="1060"/>
      <c r="AT34" s="1060"/>
      <c r="AU34" s="1060">
        <v>68</v>
      </c>
      <c r="AV34" s="1060"/>
      <c r="AW34" s="1060"/>
      <c r="AX34" s="1060"/>
      <c r="AY34" s="1060"/>
      <c r="AZ34" s="1131" t="s">
        <v>631</v>
      </c>
      <c r="BA34" s="1131"/>
      <c r="BB34" s="1131"/>
      <c r="BC34" s="1131"/>
      <c r="BD34" s="1131"/>
      <c r="BE34" s="1121" t="s">
        <v>410</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411</v>
      </c>
      <c r="C35" s="1127"/>
      <c r="D35" s="1127"/>
      <c r="E35" s="1127"/>
      <c r="F35" s="1127"/>
      <c r="G35" s="1127"/>
      <c r="H35" s="1127"/>
      <c r="I35" s="1127"/>
      <c r="J35" s="1127"/>
      <c r="K35" s="1127"/>
      <c r="L35" s="1127"/>
      <c r="M35" s="1127"/>
      <c r="N35" s="1127"/>
      <c r="O35" s="1127"/>
      <c r="P35" s="1128"/>
      <c r="Q35" s="1132">
        <v>1118</v>
      </c>
      <c r="R35" s="1133"/>
      <c r="S35" s="1133"/>
      <c r="T35" s="1133"/>
      <c r="U35" s="1133"/>
      <c r="V35" s="1133">
        <v>845</v>
      </c>
      <c r="W35" s="1133"/>
      <c r="X35" s="1133"/>
      <c r="Y35" s="1133"/>
      <c r="Z35" s="1133"/>
      <c r="AA35" s="1133">
        <v>274</v>
      </c>
      <c r="AB35" s="1133"/>
      <c r="AC35" s="1133"/>
      <c r="AD35" s="1133"/>
      <c r="AE35" s="1134"/>
      <c r="AF35" s="1108">
        <v>2314</v>
      </c>
      <c r="AG35" s="1109"/>
      <c r="AH35" s="1109"/>
      <c r="AI35" s="1109"/>
      <c r="AJ35" s="1110"/>
      <c r="AK35" s="1069">
        <v>2</v>
      </c>
      <c r="AL35" s="1060"/>
      <c r="AM35" s="1060"/>
      <c r="AN35" s="1060"/>
      <c r="AO35" s="1060"/>
      <c r="AP35" s="1060">
        <v>0</v>
      </c>
      <c r="AQ35" s="1060"/>
      <c r="AR35" s="1060"/>
      <c r="AS35" s="1060"/>
      <c r="AT35" s="1060"/>
      <c r="AU35" s="1060">
        <v>0</v>
      </c>
      <c r="AV35" s="1060"/>
      <c r="AW35" s="1060"/>
      <c r="AX35" s="1060"/>
      <c r="AY35" s="1060"/>
      <c r="AZ35" s="1131" t="s">
        <v>632</v>
      </c>
      <c r="BA35" s="1131"/>
      <c r="BB35" s="1131"/>
      <c r="BC35" s="1131"/>
      <c r="BD35" s="1131"/>
      <c r="BE35" s="1121" t="s">
        <v>410</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412</v>
      </c>
      <c r="C36" s="1127"/>
      <c r="D36" s="1127"/>
      <c r="E36" s="1127"/>
      <c r="F36" s="1127"/>
      <c r="G36" s="1127"/>
      <c r="H36" s="1127"/>
      <c r="I36" s="1127"/>
      <c r="J36" s="1127"/>
      <c r="K36" s="1127"/>
      <c r="L36" s="1127"/>
      <c r="M36" s="1127"/>
      <c r="N36" s="1127"/>
      <c r="O36" s="1127"/>
      <c r="P36" s="1128"/>
      <c r="Q36" s="1132">
        <v>45</v>
      </c>
      <c r="R36" s="1133"/>
      <c r="S36" s="1133"/>
      <c r="T36" s="1133"/>
      <c r="U36" s="1133"/>
      <c r="V36" s="1133">
        <v>45</v>
      </c>
      <c r="W36" s="1133"/>
      <c r="X36" s="1133"/>
      <c r="Y36" s="1133"/>
      <c r="Z36" s="1133"/>
      <c r="AA36" s="1133">
        <v>0</v>
      </c>
      <c r="AB36" s="1133"/>
      <c r="AC36" s="1133"/>
      <c r="AD36" s="1133"/>
      <c r="AE36" s="1134"/>
      <c r="AF36" s="1108">
        <v>211</v>
      </c>
      <c r="AG36" s="1109"/>
      <c r="AH36" s="1109"/>
      <c r="AI36" s="1109"/>
      <c r="AJ36" s="1110"/>
      <c r="AK36" s="1069">
        <v>27</v>
      </c>
      <c r="AL36" s="1060"/>
      <c r="AM36" s="1060"/>
      <c r="AN36" s="1060"/>
      <c r="AO36" s="1060"/>
      <c r="AP36" s="1060">
        <v>99</v>
      </c>
      <c r="AQ36" s="1060"/>
      <c r="AR36" s="1060"/>
      <c r="AS36" s="1060"/>
      <c r="AT36" s="1060"/>
      <c r="AU36" s="1060">
        <v>77</v>
      </c>
      <c r="AV36" s="1060"/>
      <c r="AW36" s="1060"/>
      <c r="AX36" s="1060"/>
      <c r="AY36" s="1060"/>
      <c r="AZ36" s="1131" t="s">
        <v>631</v>
      </c>
      <c r="BA36" s="1131"/>
      <c r="BB36" s="1131"/>
      <c r="BC36" s="1131"/>
      <c r="BD36" s="1131"/>
      <c r="BE36" s="1121" t="s">
        <v>408</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t="s">
        <v>413</v>
      </c>
      <c r="C37" s="1127"/>
      <c r="D37" s="1127"/>
      <c r="E37" s="1127"/>
      <c r="F37" s="1127"/>
      <c r="G37" s="1127"/>
      <c r="H37" s="1127"/>
      <c r="I37" s="1127"/>
      <c r="J37" s="1127"/>
      <c r="K37" s="1127"/>
      <c r="L37" s="1127"/>
      <c r="M37" s="1127"/>
      <c r="N37" s="1127"/>
      <c r="O37" s="1127"/>
      <c r="P37" s="1128"/>
      <c r="Q37" s="1132">
        <v>16912</v>
      </c>
      <c r="R37" s="1133"/>
      <c r="S37" s="1133"/>
      <c r="T37" s="1133"/>
      <c r="U37" s="1133"/>
      <c r="V37" s="1133">
        <v>15809</v>
      </c>
      <c r="W37" s="1133"/>
      <c r="X37" s="1133"/>
      <c r="Y37" s="1133"/>
      <c r="Z37" s="1133"/>
      <c r="AA37" s="1133">
        <v>1103</v>
      </c>
      <c r="AB37" s="1133"/>
      <c r="AC37" s="1133"/>
      <c r="AD37" s="1133"/>
      <c r="AE37" s="1134"/>
      <c r="AF37" s="1108">
        <v>3425</v>
      </c>
      <c r="AG37" s="1109"/>
      <c r="AH37" s="1109"/>
      <c r="AI37" s="1109"/>
      <c r="AJ37" s="1110"/>
      <c r="AK37" s="1069">
        <v>6486</v>
      </c>
      <c r="AL37" s="1060"/>
      <c r="AM37" s="1060"/>
      <c r="AN37" s="1060"/>
      <c r="AO37" s="1060"/>
      <c r="AP37" s="1060">
        <v>133980</v>
      </c>
      <c r="AQ37" s="1060"/>
      <c r="AR37" s="1060"/>
      <c r="AS37" s="1060"/>
      <c r="AT37" s="1060"/>
      <c r="AU37" s="1060">
        <v>69937</v>
      </c>
      <c r="AV37" s="1060"/>
      <c r="AW37" s="1060"/>
      <c r="AX37" s="1060"/>
      <c r="AY37" s="1060"/>
      <c r="AZ37" s="1131" t="s">
        <v>631</v>
      </c>
      <c r="BA37" s="1131"/>
      <c r="BB37" s="1131"/>
      <c r="BC37" s="1131"/>
      <c r="BD37" s="1131"/>
      <c r="BE37" s="1121" t="s">
        <v>410</v>
      </c>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t="s">
        <v>414</v>
      </c>
      <c r="C38" s="1127"/>
      <c r="D38" s="1127"/>
      <c r="E38" s="1127"/>
      <c r="F38" s="1127"/>
      <c r="G38" s="1127"/>
      <c r="H38" s="1127"/>
      <c r="I38" s="1127"/>
      <c r="J38" s="1127"/>
      <c r="K38" s="1127"/>
      <c r="L38" s="1127"/>
      <c r="M38" s="1127"/>
      <c r="N38" s="1127"/>
      <c r="O38" s="1127"/>
      <c r="P38" s="1128"/>
      <c r="Q38" s="1132">
        <v>921</v>
      </c>
      <c r="R38" s="1133"/>
      <c r="S38" s="1133"/>
      <c r="T38" s="1133"/>
      <c r="U38" s="1133"/>
      <c r="V38" s="1133">
        <v>809</v>
      </c>
      <c r="W38" s="1133"/>
      <c r="X38" s="1133"/>
      <c r="Y38" s="1133"/>
      <c r="Z38" s="1133"/>
      <c r="AA38" s="1133">
        <v>112</v>
      </c>
      <c r="AB38" s="1133"/>
      <c r="AC38" s="1133"/>
      <c r="AD38" s="1133"/>
      <c r="AE38" s="1134"/>
      <c r="AF38" s="1108">
        <v>1852</v>
      </c>
      <c r="AG38" s="1109"/>
      <c r="AH38" s="1109"/>
      <c r="AI38" s="1109"/>
      <c r="AJ38" s="1110"/>
      <c r="AK38" s="1069">
        <v>316</v>
      </c>
      <c r="AL38" s="1060"/>
      <c r="AM38" s="1060"/>
      <c r="AN38" s="1060"/>
      <c r="AO38" s="1060"/>
      <c r="AP38" s="1060">
        <v>1812</v>
      </c>
      <c r="AQ38" s="1060"/>
      <c r="AR38" s="1060"/>
      <c r="AS38" s="1060"/>
      <c r="AT38" s="1060"/>
      <c r="AU38" s="1060">
        <v>913</v>
      </c>
      <c r="AV38" s="1060"/>
      <c r="AW38" s="1060"/>
      <c r="AX38" s="1060"/>
      <c r="AY38" s="1060"/>
      <c r="AZ38" s="1131" t="s">
        <v>640</v>
      </c>
      <c r="BA38" s="1131"/>
      <c r="BB38" s="1131"/>
      <c r="BC38" s="1131"/>
      <c r="BD38" s="1131"/>
      <c r="BE38" s="1121" t="s">
        <v>410</v>
      </c>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t="s">
        <v>415</v>
      </c>
      <c r="C39" s="1127"/>
      <c r="D39" s="1127"/>
      <c r="E39" s="1127"/>
      <c r="F39" s="1127"/>
      <c r="G39" s="1127"/>
      <c r="H39" s="1127"/>
      <c r="I39" s="1127"/>
      <c r="J39" s="1127"/>
      <c r="K39" s="1127"/>
      <c r="L39" s="1127"/>
      <c r="M39" s="1127"/>
      <c r="N39" s="1127"/>
      <c r="O39" s="1127"/>
      <c r="P39" s="1128"/>
      <c r="Q39" s="1132">
        <v>45</v>
      </c>
      <c r="R39" s="1133"/>
      <c r="S39" s="1133"/>
      <c r="T39" s="1133"/>
      <c r="U39" s="1133"/>
      <c r="V39" s="1133">
        <v>44</v>
      </c>
      <c r="W39" s="1133"/>
      <c r="X39" s="1133"/>
      <c r="Y39" s="1133"/>
      <c r="Z39" s="1133"/>
      <c r="AA39" s="1133">
        <v>1</v>
      </c>
      <c r="AB39" s="1133"/>
      <c r="AC39" s="1133"/>
      <c r="AD39" s="1133"/>
      <c r="AE39" s="1134"/>
      <c r="AF39" s="1108">
        <v>282</v>
      </c>
      <c r="AG39" s="1109"/>
      <c r="AH39" s="1109"/>
      <c r="AI39" s="1109"/>
      <c r="AJ39" s="1110"/>
      <c r="AK39" s="1069">
        <v>17</v>
      </c>
      <c r="AL39" s="1060"/>
      <c r="AM39" s="1060"/>
      <c r="AN39" s="1060"/>
      <c r="AO39" s="1060"/>
      <c r="AP39" s="1060">
        <v>0</v>
      </c>
      <c r="AQ39" s="1060"/>
      <c r="AR39" s="1060"/>
      <c r="AS39" s="1060"/>
      <c r="AT39" s="1060"/>
      <c r="AU39" s="1060">
        <v>0</v>
      </c>
      <c r="AV39" s="1060"/>
      <c r="AW39" s="1060"/>
      <c r="AX39" s="1060"/>
      <c r="AY39" s="1060"/>
      <c r="AZ39" s="1131" t="s">
        <v>631</v>
      </c>
      <c r="BA39" s="1131"/>
      <c r="BB39" s="1131"/>
      <c r="BC39" s="1131"/>
      <c r="BD39" s="1131"/>
      <c r="BE39" s="1121" t="s">
        <v>410</v>
      </c>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t="s">
        <v>416</v>
      </c>
      <c r="C40" s="1127"/>
      <c r="D40" s="1127"/>
      <c r="E40" s="1127"/>
      <c r="F40" s="1127"/>
      <c r="G40" s="1127"/>
      <c r="H40" s="1127"/>
      <c r="I40" s="1127"/>
      <c r="J40" s="1127"/>
      <c r="K40" s="1127"/>
      <c r="L40" s="1127"/>
      <c r="M40" s="1127"/>
      <c r="N40" s="1127"/>
      <c r="O40" s="1127"/>
      <c r="P40" s="1128"/>
      <c r="Q40" s="1132">
        <v>5433</v>
      </c>
      <c r="R40" s="1133"/>
      <c r="S40" s="1133"/>
      <c r="T40" s="1133"/>
      <c r="U40" s="1133"/>
      <c r="V40" s="1133">
        <v>5626</v>
      </c>
      <c r="W40" s="1133"/>
      <c r="X40" s="1133"/>
      <c r="Y40" s="1133"/>
      <c r="Z40" s="1133"/>
      <c r="AA40" s="1133">
        <v>-193</v>
      </c>
      <c r="AB40" s="1133"/>
      <c r="AC40" s="1133"/>
      <c r="AD40" s="1133"/>
      <c r="AE40" s="1134"/>
      <c r="AF40" s="1108">
        <v>3362</v>
      </c>
      <c r="AG40" s="1109"/>
      <c r="AH40" s="1109"/>
      <c r="AI40" s="1109"/>
      <c r="AJ40" s="1110"/>
      <c r="AK40" s="1069">
        <v>807</v>
      </c>
      <c r="AL40" s="1060"/>
      <c r="AM40" s="1060"/>
      <c r="AN40" s="1060"/>
      <c r="AO40" s="1060"/>
      <c r="AP40" s="1060">
        <v>1864</v>
      </c>
      <c r="AQ40" s="1060"/>
      <c r="AR40" s="1060"/>
      <c r="AS40" s="1060"/>
      <c r="AT40" s="1060"/>
      <c r="AU40" s="1060">
        <v>1232</v>
      </c>
      <c r="AV40" s="1060"/>
      <c r="AW40" s="1060"/>
      <c r="AX40" s="1060"/>
      <c r="AY40" s="1060"/>
      <c r="AZ40" s="1131" t="s">
        <v>631</v>
      </c>
      <c r="BA40" s="1131"/>
      <c r="BB40" s="1131"/>
      <c r="BC40" s="1131"/>
      <c r="BD40" s="1131"/>
      <c r="BE40" s="1121" t="s">
        <v>410</v>
      </c>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t="s">
        <v>417</v>
      </c>
      <c r="C41" s="1127"/>
      <c r="D41" s="1127"/>
      <c r="E41" s="1127"/>
      <c r="F41" s="1127"/>
      <c r="G41" s="1127"/>
      <c r="H41" s="1127"/>
      <c r="I41" s="1127"/>
      <c r="J41" s="1127"/>
      <c r="K41" s="1127"/>
      <c r="L41" s="1127"/>
      <c r="M41" s="1127"/>
      <c r="N41" s="1127"/>
      <c r="O41" s="1127"/>
      <c r="P41" s="1128"/>
      <c r="Q41" s="1132">
        <v>38</v>
      </c>
      <c r="R41" s="1133"/>
      <c r="S41" s="1133"/>
      <c r="T41" s="1133"/>
      <c r="U41" s="1133"/>
      <c r="V41" s="1133">
        <v>38</v>
      </c>
      <c r="W41" s="1133"/>
      <c r="X41" s="1133"/>
      <c r="Y41" s="1133"/>
      <c r="Z41" s="1133"/>
      <c r="AA41" s="1133">
        <v>0</v>
      </c>
      <c r="AB41" s="1133"/>
      <c r="AC41" s="1133"/>
      <c r="AD41" s="1133"/>
      <c r="AE41" s="1134"/>
      <c r="AF41" s="1108" t="s">
        <v>403</v>
      </c>
      <c r="AG41" s="1109"/>
      <c r="AH41" s="1109"/>
      <c r="AI41" s="1109"/>
      <c r="AJ41" s="1110"/>
      <c r="AK41" s="1069">
        <v>38</v>
      </c>
      <c r="AL41" s="1060"/>
      <c r="AM41" s="1060"/>
      <c r="AN41" s="1060"/>
      <c r="AO41" s="1060"/>
      <c r="AP41" s="1060" t="s">
        <v>539</v>
      </c>
      <c r="AQ41" s="1060"/>
      <c r="AR41" s="1060"/>
      <c r="AS41" s="1060"/>
      <c r="AT41" s="1060"/>
      <c r="AU41" s="1060" t="s">
        <v>539</v>
      </c>
      <c r="AV41" s="1060"/>
      <c r="AW41" s="1060"/>
      <c r="AX41" s="1060"/>
      <c r="AY41" s="1060"/>
      <c r="AZ41" s="1131" t="s">
        <v>631</v>
      </c>
      <c r="BA41" s="1131"/>
      <c r="BB41" s="1131"/>
      <c r="BC41" s="1131"/>
      <c r="BD41" s="1131"/>
      <c r="BE41" s="1121" t="s">
        <v>418</v>
      </c>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t="s">
        <v>419</v>
      </c>
      <c r="C42" s="1127"/>
      <c r="D42" s="1127"/>
      <c r="E42" s="1127"/>
      <c r="F42" s="1127"/>
      <c r="G42" s="1127"/>
      <c r="H42" s="1127"/>
      <c r="I42" s="1127"/>
      <c r="J42" s="1127"/>
      <c r="K42" s="1127"/>
      <c r="L42" s="1127"/>
      <c r="M42" s="1127"/>
      <c r="N42" s="1127"/>
      <c r="O42" s="1127"/>
      <c r="P42" s="1128"/>
      <c r="Q42" s="1132">
        <v>39</v>
      </c>
      <c r="R42" s="1133"/>
      <c r="S42" s="1133"/>
      <c r="T42" s="1133"/>
      <c r="U42" s="1133"/>
      <c r="V42" s="1133">
        <v>39</v>
      </c>
      <c r="W42" s="1133"/>
      <c r="X42" s="1133"/>
      <c r="Y42" s="1133"/>
      <c r="Z42" s="1133"/>
      <c r="AA42" s="1133">
        <v>0</v>
      </c>
      <c r="AB42" s="1133"/>
      <c r="AC42" s="1133"/>
      <c r="AD42" s="1133"/>
      <c r="AE42" s="1134"/>
      <c r="AF42" s="1108">
        <v>300</v>
      </c>
      <c r="AG42" s="1109"/>
      <c r="AH42" s="1109"/>
      <c r="AI42" s="1109"/>
      <c r="AJ42" s="1110"/>
      <c r="AK42" s="1069">
        <v>14</v>
      </c>
      <c r="AL42" s="1060"/>
      <c r="AM42" s="1060"/>
      <c r="AN42" s="1060"/>
      <c r="AO42" s="1060"/>
      <c r="AP42" s="1060">
        <v>16</v>
      </c>
      <c r="AQ42" s="1060"/>
      <c r="AR42" s="1060"/>
      <c r="AS42" s="1060"/>
      <c r="AT42" s="1060"/>
      <c r="AU42" s="1060">
        <v>7</v>
      </c>
      <c r="AV42" s="1060"/>
      <c r="AW42" s="1060"/>
      <c r="AX42" s="1060"/>
      <c r="AY42" s="1060"/>
      <c r="AZ42" s="1131" t="s">
        <v>631</v>
      </c>
      <c r="BA42" s="1131"/>
      <c r="BB42" s="1131"/>
      <c r="BC42" s="1131"/>
      <c r="BD42" s="1131"/>
      <c r="BE42" s="1121" t="s">
        <v>418</v>
      </c>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t="s">
        <v>420</v>
      </c>
      <c r="C43" s="1127"/>
      <c r="D43" s="1127"/>
      <c r="E43" s="1127"/>
      <c r="F43" s="1127"/>
      <c r="G43" s="1127"/>
      <c r="H43" s="1127"/>
      <c r="I43" s="1127"/>
      <c r="J43" s="1127"/>
      <c r="K43" s="1127"/>
      <c r="L43" s="1127"/>
      <c r="M43" s="1127"/>
      <c r="N43" s="1127"/>
      <c r="O43" s="1127"/>
      <c r="P43" s="1128"/>
      <c r="Q43" s="1132">
        <v>232</v>
      </c>
      <c r="R43" s="1133"/>
      <c r="S43" s="1133"/>
      <c r="T43" s="1133"/>
      <c r="U43" s="1133"/>
      <c r="V43" s="1133">
        <v>208</v>
      </c>
      <c r="W43" s="1133"/>
      <c r="X43" s="1133"/>
      <c r="Y43" s="1133"/>
      <c r="Z43" s="1133"/>
      <c r="AA43" s="1133">
        <v>25</v>
      </c>
      <c r="AB43" s="1133"/>
      <c r="AC43" s="1133"/>
      <c r="AD43" s="1133"/>
      <c r="AE43" s="1134"/>
      <c r="AF43" s="1108">
        <v>676</v>
      </c>
      <c r="AG43" s="1109"/>
      <c r="AH43" s="1109"/>
      <c r="AI43" s="1109"/>
      <c r="AJ43" s="1110"/>
      <c r="AK43" s="1069">
        <v>8</v>
      </c>
      <c r="AL43" s="1060"/>
      <c r="AM43" s="1060"/>
      <c r="AN43" s="1060"/>
      <c r="AO43" s="1060"/>
      <c r="AP43" s="1060" t="s">
        <v>539</v>
      </c>
      <c r="AQ43" s="1060"/>
      <c r="AR43" s="1060"/>
      <c r="AS43" s="1060"/>
      <c r="AT43" s="1060"/>
      <c r="AU43" s="1060" t="s">
        <v>539</v>
      </c>
      <c r="AV43" s="1060"/>
      <c r="AW43" s="1060"/>
      <c r="AX43" s="1060"/>
      <c r="AY43" s="1060"/>
      <c r="AZ43" s="1131" t="s">
        <v>631</v>
      </c>
      <c r="BA43" s="1131"/>
      <c r="BB43" s="1131"/>
      <c r="BC43" s="1131"/>
      <c r="BD43" s="1131"/>
      <c r="BE43" s="1121" t="s">
        <v>418</v>
      </c>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421</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388</v>
      </c>
      <c r="B63" s="1033" t="s">
        <v>422</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24393</v>
      </c>
      <c r="AG63" s="1048"/>
      <c r="AH63" s="1048"/>
      <c r="AI63" s="1048"/>
      <c r="AJ63" s="1119"/>
      <c r="AK63" s="1120"/>
      <c r="AL63" s="1052"/>
      <c r="AM63" s="1052"/>
      <c r="AN63" s="1052"/>
      <c r="AO63" s="1052"/>
      <c r="AP63" s="1048">
        <v>158087</v>
      </c>
      <c r="AQ63" s="1048"/>
      <c r="AR63" s="1048"/>
      <c r="AS63" s="1048"/>
      <c r="AT63" s="1048"/>
      <c r="AU63" s="1048">
        <v>72235</v>
      </c>
      <c r="AV63" s="1048"/>
      <c r="AW63" s="1048"/>
      <c r="AX63" s="1048"/>
      <c r="AY63" s="1048"/>
      <c r="AZ63" s="1114"/>
      <c r="BA63" s="1114"/>
      <c r="BB63" s="1114"/>
      <c r="BC63" s="1114"/>
      <c r="BD63" s="1114"/>
      <c r="BE63" s="1049"/>
      <c r="BF63" s="1049"/>
      <c r="BG63" s="1049"/>
      <c r="BH63" s="1049"/>
      <c r="BI63" s="1050"/>
      <c r="BJ63" s="1115" t="s">
        <v>423</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424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425</v>
      </c>
      <c r="B66" s="1085"/>
      <c r="C66" s="1085"/>
      <c r="D66" s="1085"/>
      <c r="E66" s="1085"/>
      <c r="F66" s="1085"/>
      <c r="G66" s="1085"/>
      <c r="H66" s="1085"/>
      <c r="I66" s="1085"/>
      <c r="J66" s="1085"/>
      <c r="K66" s="1085"/>
      <c r="L66" s="1085"/>
      <c r="M66" s="1085"/>
      <c r="N66" s="1085"/>
      <c r="O66" s="1085"/>
      <c r="P66" s="1086"/>
      <c r="Q66" s="1090" t="s">
        <v>426</v>
      </c>
      <c r="R66" s="1091"/>
      <c r="S66" s="1091"/>
      <c r="T66" s="1091"/>
      <c r="U66" s="1092"/>
      <c r="V66" s="1090" t="s">
        <v>427</v>
      </c>
      <c r="W66" s="1091"/>
      <c r="X66" s="1091"/>
      <c r="Y66" s="1091"/>
      <c r="Z66" s="1092"/>
      <c r="AA66" s="1090" t="s">
        <v>428</v>
      </c>
      <c r="AB66" s="1091"/>
      <c r="AC66" s="1091"/>
      <c r="AD66" s="1091"/>
      <c r="AE66" s="1092"/>
      <c r="AF66" s="1096" t="s">
        <v>429</v>
      </c>
      <c r="AG66" s="1097"/>
      <c r="AH66" s="1097"/>
      <c r="AI66" s="1097"/>
      <c r="AJ66" s="1098"/>
      <c r="AK66" s="1090" t="s">
        <v>430</v>
      </c>
      <c r="AL66" s="1085"/>
      <c r="AM66" s="1085"/>
      <c r="AN66" s="1085"/>
      <c r="AO66" s="1086"/>
      <c r="AP66" s="1090" t="s">
        <v>431</v>
      </c>
      <c r="AQ66" s="1091"/>
      <c r="AR66" s="1091"/>
      <c r="AS66" s="1091"/>
      <c r="AT66" s="1092"/>
      <c r="AU66" s="1090" t="s">
        <v>432</v>
      </c>
      <c r="AV66" s="1091"/>
      <c r="AW66" s="1091"/>
      <c r="AX66" s="1091"/>
      <c r="AY66" s="1092"/>
      <c r="AZ66" s="1090" t="s">
        <v>373</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600</v>
      </c>
      <c r="C68" s="1075"/>
      <c r="D68" s="1075"/>
      <c r="E68" s="1075"/>
      <c r="F68" s="1075"/>
      <c r="G68" s="1075"/>
      <c r="H68" s="1075"/>
      <c r="I68" s="1075"/>
      <c r="J68" s="1075"/>
      <c r="K68" s="1075"/>
      <c r="L68" s="1075"/>
      <c r="M68" s="1075"/>
      <c r="N68" s="1075"/>
      <c r="O68" s="1075"/>
      <c r="P68" s="1076"/>
      <c r="Q68" s="1077">
        <v>563</v>
      </c>
      <c r="R68" s="1071"/>
      <c r="S68" s="1071"/>
      <c r="T68" s="1071"/>
      <c r="U68" s="1071"/>
      <c r="V68" s="1071">
        <v>555</v>
      </c>
      <c r="W68" s="1071"/>
      <c r="X68" s="1071"/>
      <c r="Y68" s="1071"/>
      <c r="Z68" s="1071"/>
      <c r="AA68" s="1071">
        <v>8</v>
      </c>
      <c r="AB68" s="1071"/>
      <c r="AC68" s="1071"/>
      <c r="AD68" s="1071"/>
      <c r="AE68" s="1071"/>
      <c r="AF68" s="1071">
        <v>8</v>
      </c>
      <c r="AG68" s="1071"/>
      <c r="AH68" s="1071"/>
      <c r="AI68" s="1071"/>
      <c r="AJ68" s="1071"/>
      <c r="AK68" s="1071" t="s">
        <v>631</v>
      </c>
      <c r="AL68" s="1071"/>
      <c r="AM68" s="1071"/>
      <c r="AN68" s="1071"/>
      <c r="AO68" s="1071"/>
      <c r="AP68" s="1071" t="s">
        <v>631</v>
      </c>
      <c r="AQ68" s="1071"/>
      <c r="AR68" s="1071"/>
      <c r="AS68" s="1071"/>
      <c r="AT68" s="1071"/>
      <c r="AU68" s="1071" t="s">
        <v>636</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601</v>
      </c>
      <c r="C69" s="1064"/>
      <c r="D69" s="1064"/>
      <c r="E69" s="1064"/>
      <c r="F69" s="1064"/>
      <c r="G69" s="1064"/>
      <c r="H69" s="1064"/>
      <c r="I69" s="1064"/>
      <c r="J69" s="1064"/>
      <c r="K69" s="1064"/>
      <c r="L69" s="1064"/>
      <c r="M69" s="1064"/>
      <c r="N69" s="1064"/>
      <c r="O69" s="1064"/>
      <c r="P69" s="1065"/>
      <c r="Q69" s="1066">
        <v>157482</v>
      </c>
      <c r="R69" s="1060"/>
      <c r="S69" s="1060"/>
      <c r="T69" s="1060"/>
      <c r="U69" s="1060"/>
      <c r="V69" s="1060">
        <v>154641</v>
      </c>
      <c r="W69" s="1060"/>
      <c r="X69" s="1060"/>
      <c r="Y69" s="1060"/>
      <c r="Z69" s="1060"/>
      <c r="AA69" s="1060">
        <v>2841</v>
      </c>
      <c r="AB69" s="1060"/>
      <c r="AC69" s="1060"/>
      <c r="AD69" s="1060"/>
      <c r="AE69" s="1060"/>
      <c r="AF69" s="1060">
        <v>2841</v>
      </c>
      <c r="AG69" s="1060"/>
      <c r="AH69" s="1060"/>
      <c r="AI69" s="1060"/>
      <c r="AJ69" s="1060"/>
      <c r="AK69" s="1060">
        <v>388</v>
      </c>
      <c r="AL69" s="1060"/>
      <c r="AM69" s="1060"/>
      <c r="AN69" s="1060"/>
      <c r="AO69" s="1060"/>
      <c r="AP69" s="1060" t="s">
        <v>631</v>
      </c>
      <c r="AQ69" s="1060"/>
      <c r="AR69" s="1060"/>
      <c r="AS69" s="1060"/>
      <c r="AT69" s="1060"/>
      <c r="AU69" s="1060" t="s">
        <v>631</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602</v>
      </c>
      <c r="C70" s="1064"/>
      <c r="D70" s="1064"/>
      <c r="E70" s="1064"/>
      <c r="F70" s="1064"/>
      <c r="G70" s="1064"/>
      <c r="H70" s="1064"/>
      <c r="I70" s="1064"/>
      <c r="J70" s="1064"/>
      <c r="K70" s="1064"/>
      <c r="L70" s="1064"/>
      <c r="M70" s="1064"/>
      <c r="N70" s="1064"/>
      <c r="O70" s="1064"/>
      <c r="P70" s="1065"/>
      <c r="Q70" s="1066">
        <v>6</v>
      </c>
      <c r="R70" s="1060"/>
      <c r="S70" s="1060"/>
      <c r="T70" s="1060"/>
      <c r="U70" s="1060"/>
      <c r="V70" s="1060">
        <v>1</v>
      </c>
      <c r="W70" s="1060"/>
      <c r="X70" s="1060"/>
      <c r="Y70" s="1060"/>
      <c r="Z70" s="1060"/>
      <c r="AA70" s="1060">
        <v>5</v>
      </c>
      <c r="AB70" s="1060"/>
      <c r="AC70" s="1060"/>
      <c r="AD70" s="1060"/>
      <c r="AE70" s="1060"/>
      <c r="AF70" s="1060">
        <v>5</v>
      </c>
      <c r="AG70" s="1060"/>
      <c r="AH70" s="1060"/>
      <c r="AI70" s="1060"/>
      <c r="AJ70" s="1060"/>
      <c r="AK70" s="1060" t="s">
        <v>637</v>
      </c>
      <c r="AL70" s="1060"/>
      <c r="AM70" s="1060"/>
      <c r="AN70" s="1060"/>
      <c r="AO70" s="1060"/>
      <c r="AP70" s="1060" t="s">
        <v>638</v>
      </c>
      <c r="AQ70" s="1060"/>
      <c r="AR70" s="1060"/>
      <c r="AS70" s="1060"/>
      <c r="AT70" s="1060"/>
      <c r="AU70" s="1060" t="s">
        <v>631</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c r="C71" s="1064"/>
      <c r="D71" s="1064"/>
      <c r="E71" s="1064"/>
      <c r="F71" s="1064"/>
      <c r="G71" s="1064"/>
      <c r="H71" s="1064"/>
      <c r="I71" s="1064"/>
      <c r="J71" s="1064"/>
      <c r="K71" s="1064"/>
      <c r="L71" s="1064"/>
      <c r="M71" s="1064"/>
      <c r="N71" s="1064"/>
      <c r="O71" s="1064"/>
      <c r="P71" s="1065"/>
      <c r="Q71" s="1066"/>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388</v>
      </c>
      <c r="B88" s="1033" t="s">
        <v>433</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2854</v>
      </c>
      <c r="AG88" s="1048"/>
      <c r="AH88" s="1048"/>
      <c r="AI88" s="1048"/>
      <c r="AJ88" s="1048"/>
      <c r="AK88" s="1052"/>
      <c r="AL88" s="1052"/>
      <c r="AM88" s="1052"/>
      <c r="AN88" s="1052"/>
      <c r="AO88" s="1052"/>
      <c r="AP88" s="1048" t="s">
        <v>631</v>
      </c>
      <c r="AQ88" s="1048"/>
      <c r="AR88" s="1048"/>
      <c r="AS88" s="1048"/>
      <c r="AT88" s="1048"/>
      <c r="AU88" s="1048" t="s">
        <v>631</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434</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3741</v>
      </c>
      <c r="CS102" s="1040"/>
      <c r="CT102" s="1040"/>
      <c r="CU102" s="1040"/>
      <c r="CV102" s="1041"/>
      <c r="CW102" s="1039">
        <v>1476</v>
      </c>
      <c r="CX102" s="1040"/>
      <c r="CY102" s="1040"/>
      <c r="CZ102" s="1040"/>
      <c r="DA102" s="1041"/>
      <c r="DB102" s="1039">
        <v>29</v>
      </c>
      <c r="DC102" s="1040"/>
      <c r="DD102" s="1040"/>
      <c r="DE102" s="1040"/>
      <c r="DF102" s="1041"/>
      <c r="DG102" s="1039" t="s">
        <v>631</v>
      </c>
      <c r="DH102" s="1040"/>
      <c r="DI102" s="1040"/>
      <c r="DJ102" s="1040"/>
      <c r="DK102" s="1041"/>
      <c r="DL102" s="1039" t="s">
        <v>635</v>
      </c>
      <c r="DM102" s="1040"/>
      <c r="DN102" s="1040"/>
      <c r="DO102" s="1040"/>
      <c r="DP102" s="1041"/>
      <c r="DQ102" s="1039" t="s">
        <v>631</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435</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436</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439</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440</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441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442</v>
      </c>
      <c r="AB109" s="983"/>
      <c r="AC109" s="983"/>
      <c r="AD109" s="983"/>
      <c r="AE109" s="984"/>
      <c r="AF109" s="985" t="s">
        <v>305</v>
      </c>
      <c r="AG109" s="983"/>
      <c r="AH109" s="983"/>
      <c r="AI109" s="983"/>
      <c r="AJ109" s="984"/>
      <c r="AK109" s="985" t="s">
        <v>304</v>
      </c>
      <c r="AL109" s="983"/>
      <c r="AM109" s="983"/>
      <c r="AN109" s="983"/>
      <c r="AO109" s="984"/>
      <c r="AP109" s="985" t="s">
        <v>443</v>
      </c>
      <c r="AQ109" s="983"/>
      <c r="AR109" s="983"/>
      <c r="AS109" s="983"/>
      <c r="AT109" s="1014"/>
      <c r="AU109" s="982" t="s">
        <v>441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442</v>
      </c>
      <c r="BR109" s="983"/>
      <c r="BS109" s="983"/>
      <c r="BT109" s="983"/>
      <c r="BU109" s="984"/>
      <c r="BV109" s="985" t="s">
        <v>305</v>
      </c>
      <c r="BW109" s="983"/>
      <c r="BX109" s="983"/>
      <c r="BY109" s="983"/>
      <c r="BZ109" s="984"/>
      <c r="CA109" s="985" t="s">
        <v>304</v>
      </c>
      <c r="CB109" s="983"/>
      <c r="CC109" s="983"/>
      <c r="CD109" s="983"/>
      <c r="CE109" s="984"/>
      <c r="CF109" s="1021" t="s">
        <v>443</v>
      </c>
      <c r="CG109" s="1021"/>
      <c r="CH109" s="1021"/>
      <c r="CI109" s="1021"/>
      <c r="CJ109" s="1021"/>
      <c r="CK109" s="985" t="s">
        <v>444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442</v>
      </c>
      <c r="DH109" s="983"/>
      <c r="DI109" s="983"/>
      <c r="DJ109" s="983"/>
      <c r="DK109" s="984"/>
      <c r="DL109" s="985" t="s">
        <v>305</v>
      </c>
      <c r="DM109" s="983"/>
      <c r="DN109" s="983"/>
      <c r="DO109" s="983"/>
      <c r="DP109" s="984"/>
      <c r="DQ109" s="985" t="s">
        <v>304</v>
      </c>
      <c r="DR109" s="983"/>
      <c r="DS109" s="983"/>
      <c r="DT109" s="983"/>
      <c r="DU109" s="984"/>
      <c r="DV109" s="985" t="s">
        <v>443</v>
      </c>
      <c r="DW109" s="983"/>
      <c r="DX109" s="983"/>
      <c r="DY109" s="983"/>
      <c r="DZ109" s="1014"/>
    </row>
    <row r="110" spans="1:131" s="246" customFormat="1" ht="26.25" customHeight="1" x14ac:dyDescent="0.15">
      <c r="A110" s="885" t="s">
        <v>445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25998911</v>
      </c>
      <c r="AB110" s="976"/>
      <c r="AC110" s="976"/>
      <c r="AD110" s="976"/>
      <c r="AE110" s="977"/>
      <c r="AF110" s="978">
        <v>24656260</v>
      </c>
      <c r="AG110" s="976"/>
      <c r="AH110" s="976"/>
      <c r="AI110" s="976"/>
      <c r="AJ110" s="977"/>
      <c r="AK110" s="978">
        <v>21291231</v>
      </c>
      <c r="AL110" s="976"/>
      <c r="AM110" s="976"/>
      <c r="AN110" s="976"/>
      <c r="AO110" s="977"/>
      <c r="AP110" s="979">
        <v>25.3</v>
      </c>
      <c r="AQ110" s="980"/>
      <c r="AR110" s="980"/>
      <c r="AS110" s="980"/>
      <c r="AT110" s="981"/>
      <c r="AU110" s="1015" t="s">
        <v>73</v>
      </c>
      <c r="AV110" s="1016"/>
      <c r="AW110" s="1016"/>
      <c r="AX110" s="1016"/>
      <c r="AY110" s="1016"/>
      <c r="AZ110" s="941" t="s">
        <v>446</v>
      </c>
      <c r="BA110" s="886"/>
      <c r="BB110" s="886"/>
      <c r="BC110" s="886"/>
      <c r="BD110" s="886"/>
      <c r="BE110" s="886"/>
      <c r="BF110" s="886"/>
      <c r="BG110" s="886"/>
      <c r="BH110" s="886"/>
      <c r="BI110" s="886"/>
      <c r="BJ110" s="886"/>
      <c r="BK110" s="886"/>
      <c r="BL110" s="886"/>
      <c r="BM110" s="886"/>
      <c r="BN110" s="886"/>
      <c r="BO110" s="886"/>
      <c r="BP110" s="887"/>
      <c r="BQ110" s="942">
        <v>221882337</v>
      </c>
      <c r="BR110" s="923"/>
      <c r="BS110" s="923"/>
      <c r="BT110" s="923"/>
      <c r="BU110" s="923"/>
      <c r="BV110" s="923">
        <v>215790705</v>
      </c>
      <c r="BW110" s="923"/>
      <c r="BX110" s="923"/>
      <c r="BY110" s="923"/>
      <c r="BZ110" s="923"/>
      <c r="CA110" s="923">
        <v>216911464</v>
      </c>
      <c r="CB110" s="923"/>
      <c r="CC110" s="923"/>
      <c r="CD110" s="923"/>
      <c r="CE110" s="923"/>
      <c r="CF110" s="947">
        <v>257.39999999999998</v>
      </c>
      <c r="CG110" s="948"/>
      <c r="CH110" s="948"/>
      <c r="CI110" s="948"/>
      <c r="CJ110" s="948"/>
      <c r="CK110" s="1011" t="s">
        <v>447</v>
      </c>
      <c r="CL110" s="897"/>
      <c r="CM110" s="972" t="s">
        <v>448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449</v>
      </c>
      <c r="DH110" s="923"/>
      <c r="DI110" s="923"/>
      <c r="DJ110" s="923"/>
      <c r="DK110" s="923"/>
      <c r="DL110" s="923" t="s">
        <v>450</v>
      </c>
      <c r="DM110" s="923"/>
      <c r="DN110" s="923"/>
      <c r="DO110" s="923"/>
      <c r="DP110" s="923"/>
      <c r="DQ110" s="923" t="s">
        <v>390</v>
      </c>
      <c r="DR110" s="923"/>
      <c r="DS110" s="923"/>
      <c r="DT110" s="923"/>
      <c r="DU110" s="923"/>
      <c r="DV110" s="924" t="s">
        <v>451</v>
      </c>
      <c r="DW110" s="924"/>
      <c r="DX110" s="924"/>
      <c r="DY110" s="924"/>
      <c r="DZ110" s="925"/>
    </row>
    <row r="111" spans="1:131" s="246" customFormat="1" ht="26.25" customHeight="1" x14ac:dyDescent="0.15">
      <c r="A111" s="852" t="s">
        <v>452</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451</v>
      </c>
      <c r="AB111" s="1004"/>
      <c r="AC111" s="1004"/>
      <c r="AD111" s="1004"/>
      <c r="AE111" s="1005"/>
      <c r="AF111" s="1006" t="s">
        <v>451</v>
      </c>
      <c r="AG111" s="1004"/>
      <c r="AH111" s="1004"/>
      <c r="AI111" s="1004"/>
      <c r="AJ111" s="1005"/>
      <c r="AK111" s="1006" t="s">
        <v>453</v>
      </c>
      <c r="AL111" s="1004"/>
      <c r="AM111" s="1004"/>
      <c r="AN111" s="1004"/>
      <c r="AO111" s="1005"/>
      <c r="AP111" s="1007" t="s">
        <v>454</v>
      </c>
      <c r="AQ111" s="1008"/>
      <c r="AR111" s="1008"/>
      <c r="AS111" s="1008"/>
      <c r="AT111" s="1009"/>
      <c r="AU111" s="1017"/>
      <c r="AV111" s="1018"/>
      <c r="AW111" s="1018"/>
      <c r="AX111" s="1018"/>
      <c r="AY111" s="1018"/>
      <c r="AZ111" s="893" t="s">
        <v>455</v>
      </c>
      <c r="BA111" s="828"/>
      <c r="BB111" s="828"/>
      <c r="BC111" s="828"/>
      <c r="BD111" s="828"/>
      <c r="BE111" s="828"/>
      <c r="BF111" s="828"/>
      <c r="BG111" s="828"/>
      <c r="BH111" s="828"/>
      <c r="BI111" s="828"/>
      <c r="BJ111" s="828"/>
      <c r="BK111" s="828"/>
      <c r="BL111" s="828"/>
      <c r="BM111" s="828"/>
      <c r="BN111" s="828"/>
      <c r="BO111" s="828"/>
      <c r="BP111" s="829"/>
      <c r="BQ111" s="894">
        <v>880000</v>
      </c>
      <c r="BR111" s="895"/>
      <c r="BS111" s="895"/>
      <c r="BT111" s="895"/>
      <c r="BU111" s="895"/>
      <c r="BV111" s="895">
        <v>1915500</v>
      </c>
      <c r="BW111" s="895"/>
      <c r="BX111" s="895"/>
      <c r="BY111" s="895"/>
      <c r="BZ111" s="895"/>
      <c r="CA111" s="895">
        <v>1761908</v>
      </c>
      <c r="CB111" s="895"/>
      <c r="CC111" s="895"/>
      <c r="CD111" s="895"/>
      <c r="CE111" s="895"/>
      <c r="CF111" s="956">
        <v>2.1</v>
      </c>
      <c r="CG111" s="957"/>
      <c r="CH111" s="957"/>
      <c r="CI111" s="957"/>
      <c r="CJ111" s="957"/>
      <c r="CK111" s="1012"/>
      <c r="CL111" s="899"/>
      <c r="CM111" s="902" t="s">
        <v>456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454</v>
      </c>
      <c r="DH111" s="895"/>
      <c r="DI111" s="895"/>
      <c r="DJ111" s="895"/>
      <c r="DK111" s="895"/>
      <c r="DL111" s="895" t="s">
        <v>450</v>
      </c>
      <c r="DM111" s="895"/>
      <c r="DN111" s="895"/>
      <c r="DO111" s="895"/>
      <c r="DP111" s="895"/>
      <c r="DQ111" s="895" t="s">
        <v>454</v>
      </c>
      <c r="DR111" s="895"/>
      <c r="DS111" s="895"/>
      <c r="DT111" s="895"/>
      <c r="DU111" s="895"/>
      <c r="DV111" s="872" t="s">
        <v>454</v>
      </c>
      <c r="DW111" s="872"/>
      <c r="DX111" s="872"/>
      <c r="DY111" s="872"/>
      <c r="DZ111" s="873"/>
    </row>
    <row r="112" spans="1:131" s="246" customFormat="1" ht="26.25" customHeight="1" x14ac:dyDescent="0.15">
      <c r="A112" s="997" t="s">
        <v>457</v>
      </c>
      <c r="B112" s="998"/>
      <c r="C112" s="828" t="s">
        <v>458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450</v>
      </c>
      <c r="AB112" s="858"/>
      <c r="AC112" s="858"/>
      <c r="AD112" s="858"/>
      <c r="AE112" s="859"/>
      <c r="AF112" s="860" t="s">
        <v>450</v>
      </c>
      <c r="AG112" s="858"/>
      <c r="AH112" s="858"/>
      <c r="AI112" s="858"/>
      <c r="AJ112" s="859"/>
      <c r="AK112" s="860" t="s">
        <v>385</v>
      </c>
      <c r="AL112" s="858"/>
      <c r="AM112" s="858"/>
      <c r="AN112" s="858"/>
      <c r="AO112" s="859"/>
      <c r="AP112" s="905" t="s">
        <v>454</v>
      </c>
      <c r="AQ112" s="906"/>
      <c r="AR112" s="906"/>
      <c r="AS112" s="906"/>
      <c r="AT112" s="907"/>
      <c r="AU112" s="1017"/>
      <c r="AV112" s="1018"/>
      <c r="AW112" s="1018"/>
      <c r="AX112" s="1018"/>
      <c r="AY112" s="1018"/>
      <c r="AZ112" s="893" t="s">
        <v>459</v>
      </c>
      <c r="BA112" s="828"/>
      <c r="BB112" s="828"/>
      <c r="BC112" s="828"/>
      <c r="BD112" s="828"/>
      <c r="BE112" s="828"/>
      <c r="BF112" s="828"/>
      <c r="BG112" s="828"/>
      <c r="BH112" s="828"/>
      <c r="BI112" s="828"/>
      <c r="BJ112" s="828"/>
      <c r="BK112" s="828"/>
      <c r="BL112" s="828"/>
      <c r="BM112" s="828"/>
      <c r="BN112" s="828"/>
      <c r="BO112" s="828"/>
      <c r="BP112" s="829"/>
      <c r="BQ112" s="894">
        <v>78865340</v>
      </c>
      <c r="BR112" s="895"/>
      <c r="BS112" s="895"/>
      <c r="BT112" s="895"/>
      <c r="BU112" s="895"/>
      <c r="BV112" s="895">
        <v>75980222</v>
      </c>
      <c r="BW112" s="895"/>
      <c r="BX112" s="895"/>
      <c r="BY112" s="895"/>
      <c r="BZ112" s="895"/>
      <c r="CA112" s="895">
        <v>72236032</v>
      </c>
      <c r="CB112" s="895"/>
      <c r="CC112" s="895"/>
      <c r="CD112" s="895"/>
      <c r="CE112" s="895"/>
      <c r="CF112" s="956">
        <v>85.7</v>
      </c>
      <c r="CG112" s="957"/>
      <c r="CH112" s="957"/>
      <c r="CI112" s="957"/>
      <c r="CJ112" s="957"/>
      <c r="CK112" s="1012"/>
      <c r="CL112" s="899"/>
      <c r="CM112" s="902" t="s">
        <v>460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454</v>
      </c>
      <c r="DH112" s="895"/>
      <c r="DI112" s="895"/>
      <c r="DJ112" s="895"/>
      <c r="DK112" s="895"/>
      <c r="DL112" s="895" t="s">
        <v>454</v>
      </c>
      <c r="DM112" s="895"/>
      <c r="DN112" s="895"/>
      <c r="DO112" s="895"/>
      <c r="DP112" s="895"/>
      <c r="DQ112" s="895" t="s">
        <v>454</v>
      </c>
      <c r="DR112" s="895"/>
      <c r="DS112" s="895"/>
      <c r="DT112" s="895"/>
      <c r="DU112" s="895"/>
      <c r="DV112" s="872" t="s">
        <v>449</v>
      </c>
      <c r="DW112" s="872"/>
      <c r="DX112" s="872"/>
      <c r="DY112" s="872"/>
      <c r="DZ112" s="873"/>
    </row>
    <row r="113" spans="1:130" s="246" customFormat="1" ht="26.25" customHeight="1" x14ac:dyDescent="0.15">
      <c r="A113" s="999"/>
      <c r="B113" s="1000"/>
      <c r="C113" s="828" t="s">
        <v>461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6231633</v>
      </c>
      <c r="AB113" s="1004"/>
      <c r="AC113" s="1004"/>
      <c r="AD113" s="1004"/>
      <c r="AE113" s="1005"/>
      <c r="AF113" s="1006">
        <v>5840701</v>
      </c>
      <c r="AG113" s="1004"/>
      <c r="AH113" s="1004"/>
      <c r="AI113" s="1004"/>
      <c r="AJ113" s="1005"/>
      <c r="AK113" s="1006">
        <v>5745622</v>
      </c>
      <c r="AL113" s="1004"/>
      <c r="AM113" s="1004"/>
      <c r="AN113" s="1004"/>
      <c r="AO113" s="1005"/>
      <c r="AP113" s="1007">
        <v>6.8</v>
      </c>
      <c r="AQ113" s="1008"/>
      <c r="AR113" s="1008"/>
      <c r="AS113" s="1008"/>
      <c r="AT113" s="1009"/>
      <c r="AU113" s="1017"/>
      <c r="AV113" s="1018"/>
      <c r="AW113" s="1018"/>
      <c r="AX113" s="1018"/>
      <c r="AY113" s="1018"/>
      <c r="AZ113" s="893" t="s">
        <v>462</v>
      </c>
      <c r="BA113" s="828"/>
      <c r="BB113" s="828"/>
      <c r="BC113" s="828"/>
      <c r="BD113" s="828"/>
      <c r="BE113" s="828"/>
      <c r="BF113" s="828"/>
      <c r="BG113" s="828"/>
      <c r="BH113" s="828"/>
      <c r="BI113" s="828"/>
      <c r="BJ113" s="828"/>
      <c r="BK113" s="828"/>
      <c r="BL113" s="828"/>
      <c r="BM113" s="828"/>
      <c r="BN113" s="828"/>
      <c r="BO113" s="828"/>
      <c r="BP113" s="829"/>
      <c r="BQ113" s="894" t="s">
        <v>454</v>
      </c>
      <c r="BR113" s="895"/>
      <c r="BS113" s="895"/>
      <c r="BT113" s="895"/>
      <c r="BU113" s="895"/>
      <c r="BV113" s="895" t="s">
        <v>390</v>
      </c>
      <c r="BW113" s="895"/>
      <c r="BX113" s="895"/>
      <c r="BY113" s="895"/>
      <c r="BZ113" s="895"/>
      <c r="CA113" s="895" t="s">
        <v>390</v>
      </c>
      <c r="CB113" s="895"/>
      <c r="CC113" s="895"/>
      <c r="CD113" s="895"/>
      <c r="CE113" s="895"/>
      <c r="CF113" s="956" t="s">
        <v>385</v>
      </c>
      <c r="CG113" s="957"/>
      <c r="CH113" s="957"/>
      <c r="CI113" s="957"/>
      <c r="CJ113" s="957"/>
      <c r="CK113" s="1012"/>
      <c r="CL113" s="899"/>
      <c r="CM113" s="902" t="s">
        <v>463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454</v>
      </c>
      <c r="DH113" s="858"/>
      <c r="DI113" s="858"/>
      <c r="DJ113" s="858"/>
      <c r="DK113" s="859"/>
      <c r="DL113" s="860" t="s">
        <v>454</v>
      </c>
      <c r="DM113" s="858"/>
      <c r="DN113" s="858"/>
      <c r="DO113" s="858"/>
      <c r="DP113" s="859"/>
      <c r="DQ113" s="860" t="s">
        <v>390</v>
      </c>
      <c r="DR113" s="858"/>
      <c r="DS113" s="858"/>
      <c r="DT113" s="858"/>
      <c r="DU113" s="859"/>
      <c r="DV113" s="905" t="s">
        <v>449</v>
      </c>
      <c r="DW113" s="906"/>
      <c r="DX113" s="906"/>
      <c r="DY113" s="906"/>
      <c r="DZ113" s="907"/>
    </row>
    <row r="114" spans="1:130" s="246" customFormat="1" ht="26.25" customHeight="1" x14ac:dyDescent="0.15">
      <c r="A114" s="999"/>
      <c r="B114" s="1000"/>
      <c r="C114" s="828" t="s">
        <v>464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465</v>
      </c>
      <c r="AB114" s="858"/>
      <c r="AC114" s="858"/>
      <c r="AD114" s="858"/>
      <c r="AE114" s="859"/>
      <c r="AF114" s="860" t="s">
        <v>466</v>
      </c>
      <c r="AG114" s="858"/>
      <c r="AH114" s="858"/>
      <c r="AI114" s="858"/>
      <c r="AJ114" s="859"/>
      <c r="AK114" s="860" t="s">
        <v>390</v>
      </c>
      <c r="AL114" s="858"/>
      <c r="AM114" s="858"/>
      <c r="AN114" s="858"/>
      <c r="AO114" s="859"/>
      <c r="AP114" s="905" t="s">
        <v>454</v>
      </c>
      <c r="AQ114" s="906"/>
      <c r="AR114" s="906"/>
      <c r="AS114" s="906"/>
      <c r="AT114" s="907"/>
      <c r="AU114" s="1017"/>
      <c r="AV114" s="1018"/>
      <c r="AW114" s="1018"/>
      <c r="AX114" s="1018"/>
      <c r="AY114" s="1018"/>
      <c r="AZ114" s="893" t="s">
        <v>467</v>
      </c>
      <c r="BA114" s="828"/>
      <c r="BB114" s="828"/>
      <c r="BC114" s="828"/>
      <c r="BD114" s="828"/>
      <c r="BE114" s="828"/>
      <c r="BF114" s="828"/>
      <c r="BG114" s="828"/>
      <c r="BH114" s="828"/>
      <c r="BI114" s="828"/>
      <c r="BJ114" s="828"/>
      <c r="BK114" s="828"/>
      <c r="BL114" s="828"/>
      <c r="BM114" s="828"/>
      <c r="BN114" s="828"/>
      <c r="BO114" s="828"/>
      <c r="BP114" s="829"/>
      <c r="BQ114" s="894">
        <v>16791070</v>
      </c>
      <c r="BR114" s="895"/>
      <c r="BS114" s="895"/>
      <c r="BT114" s="895"/>
      <c r="BU114" s="895"/>
      <c r="BV114" s="895">
        <v>16201338</v>
      </c>
      <c r="BW114" s="895"/>
      <c r="BX114" s="895"/>
      <c r="BY114" s="895"/>
      <c r="BZ114" s="895"/>
      <c r="CA114" s="895">
        <v>16017284</v>
      </c>
      <c r="CB114" s="895"/>
      <c r="CC114" s="895"/>
      <c r="CD114" s="895"/>
      <c r="CE114" s="895"/>
      <c r="CF114" s="956">
        <v>19</v>
      </c>
      <c r="CG114" s="957"/>
      <c r="CH114" s="957"/>
      <c r="CI114" s="957"/>
      <c r="CJ114" s="957"/>
      <c r="CK114" s="1012"/>
      <c r="CL114" s="899"/>
      <c r="CM114" s="902" t="s">
        <v>468</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466</v>
      </c>
      <c r="DH114" s="858"/>
      <c r="DI114" s="858"/>
      <c r="DJ114" s="858"/>
      <c r="DK114" s="859"/>
      <c r="DL114" s="860" t="s">
        <v>466</v>
      </c>
      <c r="DM114" s="858"/>
      <c r="DN114" s="858"/>
      <c r="DO114" s="858"/>
      <c r="DP114" s="859"/>
      <c r="DQ114" s="860" t="s">
        <v>469</v>
      </c>
      <c r="DR114" s="858"/>
      <c r="DS114" s="858"/>
      <c r="DT114" s="858"/>
      <c r="DU114" s="859"/>
      <c r="DV114" s="905" t="s">
        <v>470</v>
      </c>
      <c r="DW114" s="906"/>
      <c r="DX114" s="906"/>
      <c r="DY114" s="906"/>
      <c r="DZ114" s="907"/>
    </row>
    <row r="115" spans="1:130" s="246" customFormat="1" ht="26.25" customHeight="1" x14ac:dyDescent="0.15">
      <c r="A115" s="999"/>
      <c r="B115" s="1000"/>
      <c r="C115" s="828" t="s">
        <v>471</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470</v>
      </c>
      <c r="AB115" s="1004"/>
      <c r="AC115" s="1004"/>
      <c r="AD115" s="1004"/>
      <c r="AE115" s="1005"/>
      <c r="AF115" s="1006" t="s">
        <v>466</v>
      </c>
      <c r="AG115" s="1004"/>
      <c r="AH115" s="1004"/>
      <c r="AI115" s="1004"/>
      <c r="AJ115" s="1005"/>
      <c r="AK115" s="1006">
        <v>108300</v>
      </c>
      <c r="AL115" s="1004"/>
      <c r="AM115" s="1004"/>
      <c r="AN115" s="1004"/>
      <c r="AO115" s="1005"/>
      <c r="AP115" s="1007">
        <v>0.1</v>
      </c>
      <c r="AQ115" s="1008"/>
      <c r="AR115" s="1008"/>
      <c r="AS115" s="1008"/>
      <c r="AT115" s="1009"/>
      <c r="AU115" s="1017"/>
      <c r="AV115" s="1018"/>
      <c r="AW115" s="1018"/>
      <c r="AX115" s="1018"/>
      <c r="AY115" s="1018"/>
      <c r="AZ115" s="893" t="s">
        <v>472</v>
      </c>
      <c r="BA115" s="828"/>
      <c r="BB115" s="828"/>
      <c r="BC115" s="828"/>
      <c r="BD115" s="828"/>
      <c r="BE115" s="828"/>
      <c r="BF115" s="828"/>
      <c r="BG115" s="828"/>
      <c r="BH115" s="828"/>
      <c r="BI115" s="828"/>
      <c r="BJ115" s="828"/>
      <c r="BK115" s="828"/>
      <c r="BL115" s="828"/>
      <c r="BM115" s="828"/>
      <c r="BN115" s="828"/>
      <c r="BO115" s="828"/>
      <c r="BP115" s="829"/>
      <c r="BQ115" s="894" t="s">
        <v>390</v>
      </c>
      <c r="BR115" s="895"/>
      <c r="BS115" s="895"/>
      <c r="BT115" s="895"/>
      <c r="BU115" s="895"/>
      <c r="BV115" s="895" t="s">
        <v>454</v>
      </c>
      <c r="BW115" s="895"/>
      <c r="BX115" s="895"/>
      <c r="BY115" s="895"/>
      <c r="BZ115" s="895"/>
      <c r="CA115" s="895" t="s">
        <v>390</v>
      </c>
      <c r="CB115" s="895"/>
      <c r="CC115" s="895"/>
      <c r="CD115" s="895"/>
      <c r="CE115" s="895"/>
      <c r="CF115" s="956" t="s">
        <v>454</v>
      </c>
      <c r="CG115" s="957"/>
      <c r="CH115" s="957"/>
      <c r="CI115" s="957"/>
      <c r="CJ115" s="957"/>
      <c r="CK115" s="1012"/>
      <c r="CL115" s="899"/>
      <c r="CM115" s="893" t="s">
        <v>473</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390</v>
      </c>
      <c r="DH115" s="858"/>
      <c r="DI115" s="858"/>
      <c r="DJ115" s="858"/>
      <c r="DK115" s="859"/>
      <c r="DL115" s="860" t="s">
        <v>385</v>
      </c>
      <c r="DM115" s="858"/>
      <c r="DN115" s="858"/>
      <c r="DO115" s="858"/>
      <c r="DP115" s="859"/>
      <c r="DQ115" s="860" t="s">
        <v>465</v>
      </c>
      <c r="DR115" s="858"/>
      <c r="DS115" s="858"/>
      <c r="DT115" s="858"/>
      <c r="DU115" s="859"/>
      <c r="DV115" s="905" t="s">
        <v>450</v>
      </c>
      <c r="DW115" s="906"/>
      <c r="DX115" s="906"/>
      <c r="DY115" s="906"/>
      <c r="DZ115" s="907"/>
    </row>
    <row r="116" spans="1:130" s="246" customFormat="1" ht="26.25" customHeight="1" x14ac:dyDescent="0.15">
      <c r="A116" s="1001"/>
      <c r="B116" s="1002"/>
      <c r="C116" s="961" t="s">
        <v>474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208</v>
      </c>
      <c r="AB116" s="858"/>
      <c r="AC116" s="858"/>
      <c r="AD116" s="858"/>
      <c r="AE116" s="859"/>
      <c r="AF116" s="860">
        <v>62</v>
      </c>
      <c r="AG116" s="858"/>
      <c r="AH116" s="858"/>
      <c r="AI116" s="858"/>
      <c r="AJ116" s="859"/>
      <c r="AK116" s="860" t="s">
        <v>454</v>
      </c>
      <c r="AL116" s="858"/>
      <c r="AM116" s="858"/>
      <c r="AN116" s="858"/>
      <c r="AO116" s="859"/>
      <c r="AP116" s="905" t="s">
        <v>449</v>
      </c>
      <c r="AQ116" s="906"/>
      <c r="AR116" s="906"/>
      <c r="AS116" s="906"/>
      <c r="AT116" s="907"/>
      <c r="AU116" s="1017"/>
      <c r="AV116" s="1018"/>
      <c r="AW116" s="1018"/>
      <c r="AX116" s="1018"/>
      <c r="AY116" s="1018"/>
      <c r="AZ116" s="944" t="s">
        <v>475</v>
      </c>
      <c r="BA116" s="945"/>
      <c r="BB116" s="945"/>
      <c r="BC116" s="945"/>
      <c r="BD116" s="945"/>
      <c r="BE116" s="945"/>
      <c r="BF116" s="945"/>
      <c r="BG116" s="945"/>
      <c r="BH116" s="945"/>
      <c r="BI116" s="945"/>
      <c r="BJ116" s="945"/>
      <c r="BK116" s="945"/>
      <c r="BL116" s="945"/>
      <c r="BM116" s="945"/>
      <c r="BN116" s="945"/>
      <c r="BO116" s="945"/>
      <c r="BP116" s="946"/>
      <c r="BQ116" s="894" t="s">
        <v>465</v>
      </c>
      <c r="BR116" s="895"/>
      <c r="BS116" s="895"/>
      <c r="BT116" s="895"/>
      <c r="BU116" s="895"/>
      <c r="BV116" s="895" t="s">
        <v>454</v>
      </c>
      <c r="BW116" s="895"/>
      <c r="BX116" s="895"/>
      <c r="BY116" s="895"/>
      <c r="BZ116" s="895"/>
      <c r="CA116" s="895" t="s">
        <v>390</v>
      </c>
      <c r="CB116" s="895"/>
      <c r="CC116" s="895"/>
      <c r="CD116" s="895"/>
      <c r="CE116" s="895"/>
      <c r="CF116" s="956" t="s">
        <v>466</v>
      </c>
      <c r="CG116" s="957"/>
      <c r="CH116" s="957"/>
      <c r="CI116" s="957"/>
      <c r="CJ116" s="957"/>
      <c r="CK116" s="1012"/>
      <c r="CL116" s="899"/>
      <c r="CM116" s="902" t="s">
        <v>476</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449</v>
      </c>
      <c r="DH116" s="858"/>
      <c r="DI116" s="858"/>
      <c r="DJ116" s="858"/>
      <c r="DK116" s="859"/>
      <c r="DL116" s="860" t="s">
        <v>470</v>
      </c>
      <c r="DM116" s="858"/>
      <c r="DN116" s="858"/>
      <c r="DO116" s="858"/>
      <c r="DP116" s="859"/>
      <c r="DQ116" s="860" t="s">
        <v>449</v>
      </c>
      <c r="DR116" s="858"/>
      <c r="DS116" s="858"/>
      <c r="DT116" s="858"/>
      <c r="DU116" s="859"/>
      <c r="DV116" s="905" t="s">
        <v>449</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477</v>
      </c>
      <c r="Z117" s="984"/>
      <c r="AA117" s="989">
        <v>32230752</v>
      </c>
      <c r="AB117" s="990"/>
      <c r="AC117" s="990"/>
      <c r="AD117" s="990"/>
      <c r="AE117" s="991"/>
      <c r="AF117" s="992">
        <v>30497023</v>
      </c>
      <c r="AG117" s="990"/>
      <c r="AH117" s="990"/>
      <c r="AI117" s="990"/>
      <c r="AJ117" s="991"/>
      <c r="AK117" s="992">
        <v>27145153</v>
      </c>
      <c r="AL117" s="990"/>
      <c r="AM117" s="990"/>
      <c r="AN117" s="990"/>
      <c r="AO117" s="991"/>
      <c r="AP117" s="993"/>
      <c r="AQ117" s="994"/>
      <c r="AR117" s="994"/>
      <c r="AS117" s="994"/>
      <c r="AT117" s="995"/>
      <c r="AU117" s="1017"/>
      <c r="AV117" s="1018"/>
      <c r="AW117" s="1018"/>
      <c r="AX117" s="1018"/>
      <c r="AY117" s="1018"/>
      <c r="AZ117" s="944" t="s">
        <v>478</v>
      </c>
      <c r="BA117" s="945"/>
      <c r="BB117" s="945"/>
      <c r="BC117" s="945"/>
      <c r="BD117" s="945"/>
      <c r="BE117" s="945"/>
      <c r="BF117" s="945"/>
      <c r="BG117" s="945"/>
      <c r="BH117" s="945"/>
      <c r="BI117" s="945"/>
      <c r="BJ117" s="945"/>
      <c r="BK117" s="945"/>
      <c r="BL117" s="945"/>
      <c r="BM117" s="945"/>
      <c r="BN117" s="945"/>
      <c r="BO117" s="945"/>
      <c r="BP117" s="946"/>
      <c r="BQ117" s="894" t="s">
        <v>449</v>
      </c>
      <c r="BR117" s="895"/>
      <c r="BS117" s="895"/>
      <c r="BT117" s="895"/>
      <c r="BU117" s="895"/>
      <c r="BV117" s="895" t="s">
        <v>390</v>
      </c>
      <c r="BW117" s="895"/>
      <c r="BX117" s="895"/>
      <c r="BY117" s="895"/>
      <c r="BZ117" s="895"/>
      <c r="CA117" s="895" t="s">
        <v>449</v>
      </c>
      <c r="CB117" s="895"/>
      <c r="CC117" s="895"/>
      <c r="CD117" s="895"/>
      <c r="CE117" s="895"/>
      <c r="CF117" s="956" t="s">
        <v>449</v>
      </c>
      <c r="CG117" s="957"/>
      <c r="CH117" s="957"/>
      <c r="CI117" s="957"/>
      <c r="CJ117" s="957"/>
      <c r="CK117" s="1012"/>
      <c r="CL117" s="899"/>
      <c r="CM117" s="902" t="s">
        <v>479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449</v>
      </c>
      <c r="DH117" s="858"/>
      <c r="DI117" s="858"/>
      <c r="DJ117" s="858"/>
      <c r="DK117" s="859"/>
      <c r="DL117" s="860" t="s">
        <v>390</v>
      </c>
      <c r="DM117" s="858"/>
      <c r="DN117" s="858"/>
      <c r="DO117" s="858"/>
      <c r="DP117" s="859"/>
      <c r="DQ117" s="860" t="s">
        <v>385</v>
      </c>
      <c r="DR117" s="858"/>
      <c r="DS117" s="858"/>
      <c r="DT117" s="858"/>
      <c r="DU117" s="859"/>
      <c r="DV117" s="905" t="s">
        <v>385</v>
      </c>
      <c r="DW117" s="906"/>
      <c r="DX117" s="906"/>
      <c r="DY117" s="906"/>
      <c r="DZ117" s="907"/>
    </row>
    <row r="118" spans="1:130" s="246" customFormat="1" ht="26.25" customHeight="1" x14ac:dyDescent="0.15">
      <c r="A118" s="982" t="s">
        <v>444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442</v>
      </c>
      <c r="AB118" s="983"/>
      <c r="AC118" s="983"/>
      <c r="AD118" s="983"/>
      <c r="AE118" s="984"/>
      <c r="AF118" s="985" t="s">
        <v>305</v>
      </c>
      <c r="AG118" s="983"/>
      <c r="AH118" s="983"/>
      <c r="AI118" s="983"/>
      <c r="AJ118" s="984"/>
      <c r="AK118" s="985" t="s">
        <v>304</v>
      </c>
      <c r="AL118" s="983"/>
      <c r="AM118" s="983"/>
      <c r="AN118" s="983"/>
      <c r="AO118" s="984"/>
      <c r="AP118" s="986" t="s">
        <v>443</v>
      </c>
      <c r="AQ118" s="987"/>
      <c r="AR118" s="987"/>
      <c r="AS118" s="987"/>
      <c r="AT118" s="988"/>
      <c r="AU118" s="1017"/>
      <c r="AV118" s="1018"/>
      <c r="AW118" s="1018"/>
      <c r="AX118" s="1018"/>
      <c r="AY118" s="1018"/>
      <c r="AZ118" s="960" t="s">
        <v>480</v>
      </c>
      <c r="BA118" s="961"/>
      <c r="BB118" s="961"/>
      <c r="BC118" s="961"/>
      <c r="BD118" s="961"/>
      <c r="BE118" s="961"/>
      <c r="BF118" s="961"/>
      <c r="BG118" s="961"/>
      <c r="BH118" s="961"/>
      <c r="BI118" s="961"/>
      <c r="BJ118" s="961"/>
      <c r="BK118" s="961"/>
      <c r="BL118" s="961"/>
      <c r="BM118" s="961"/>
      <c r="BN118" s="961"/>
      <c r="BO118" s="961"/>
      <c r="BP118" s="962"/>
      <c r="BQ118" s="963" t="s">
        <v>449</v>
      </c>
      <c r="BR118" s="926"/>
      <c r="BS118" s="926"/>
      <c r="BT118" s="926"/>
      <c r="BU118" s="926"/>
      <c r="BV118" s="926" t="s">
        <v>449</v>
      </c>
      <c r="BW118" s="926"/>
      <c r="BX118" s="926"/>
      <c r="BY118" s="926"/>
      <c r="BZ118" s="926"/>
      <c r="CA118" s="926" t="s">
        <v>390</v>
      </c>
      <c r="CB118" s="926"/>
      <c r="CC118" s="926"/>
      <c r="CD118" s="926"/>
      <c r="CE118" s="926"/>
      <c r="CF118" s="956" t="s">
        <v>390</v>
      </c>
      <c r="CG118" s="957"/>
      <c r="CH118" s="957"/>
      <c r="CI118" s="957"/>
      <c r="CJ118" s="957"/>
      <c r="CK118" s="1012"/>
      <c r="CL118" s="899"/>
      <c r="CM118" s="902" t="s">
        <v>481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390</v>
      </c>
      <c r="DH118" s="858"/>
      <c r="DI118" s="858"/>
      <c r="DJ118" s="858"/>
      <c r="DK118" s="859"/>
      <c r="DL118" s="860" t="s">
        <v>390</v>
      </c>
      <c r="DM118" s="858"/>
      <c r="DN118" s="858"/>
      <c r="DO118" s="858"/>
      <c r="DP118" s="859"/>
      <c r="DQ118" s="860" t="s">
        <v>390</v>
      </c>
      <c r="DR118" s="858"/>
      <c r="DS118" s="858"/>
      <c r="DT118" s="858"/>
      <c r="DU118" s="859"/>
      <c r="DV118" s="905" t="s">
        <v>449</v>
      </c>
      <c r="DW118" s="906"/>
      <c r="DX118" s="906"/>
      <c r="DY118" s="906"/>
      <c r="DZ118" s="907"/>
    </row>
    <row r="119" spans="1:130" s="246" customFormat="1" ht="26.25" customHeight="1" x14ac:dyDescent="0.15">
      <c r="A119" s="896" t="s">
        <v>447</v>
      </c>
      <c r="B119" s="897"/>
      <c r="C119" s="972" t="s">
        <v>448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390</v>
      </c>
      <c r="AB119" s="976"/>
      <c r="AC119" s="976"/>
      <c r="AD119" s="976"/>
      <c r="AE119" s="977"/>
      <c r="AF119" s="978" t="s">
        <v>390</v>
      </c>
      <c r="AG119" s="976"/>
      <c r="AH119" s="976"/>
      <c r="AI119" s="976"/>
      <c r="AJ119" s="977"/>
      <c r="AK119" s="978" t="s">
        <v>449</v>
      </c>
      <c r="AL119" s="976"/>
      <c r="AM119" s="976"/>
      <c r="AN119" s="976"/>
      <c r="AO119" s="977"/>
      <c r="AP119" s="979" t="s">
        <v>390</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482</v>
      </c>
      <c r="BP119" s="959"/>
      <c r="BQ119" s="963">
        <v>318418747</v>
      </c>
      <c r="BR119" s="926"/>
      <c r="BS119" s="926"/>
      <c r="BT119" s="926"/>
      <c r="BU119" s="926"/>
      <c r="BV119" s="926">
        <v>309887765</v>
      </c>
      <c r="BW119" s="926"/>
      <c r="BX119" s="926"/>
      <c r="BY119" s="926"/>
      <c r="BZ119" s="926"/>
      <c r="CA119" s="926">
        <v>306926688</v>
      </c>
      <c r="CB119" s="926"/>
      <c r="CC119" s="926"/>
      <c r="CD119" s="926"/>
      <c r="CE119" s="926"/>
      <c r="CF119" s="824"/>
      <c r="CG119" s="825"/>
      <c r="CH119" s="825"/>
      <c r="CI119" s="825"/>
      <c r="CJ119" s="915"/>
      <c r="CK119" s="1013"/>
      <c r="CL119" s="901"/>
      <c r="CM119" s="919" t="s">
        <v>483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880000</v>
      </c>
      <c r="DH119" s="841"/>
      <c r="DI119" s="841"/>
      <c r="DJ119" s="841"/>
      <c r="DK119" s="842"/>
      <c r="DL119" s="843">
        <v>1915500</v>
      </c>
      <c r="DM119" s="841"/>
      <c r="DN119" s="841"/>
      <c r="DO119" s="841"/>
      <c r="DP119" s="842"/>
      <c r="DQ119" s="843">
        <v>1761908</v>
      </c>
      <c r="DR119" s="841"/>
      <c r="DS119" s="841"/>
      <c r="DT119" s="841"/>
      <c r="DU119" s="842"/>
      <c r="DV119" s="929">
        <v>2.1</v>
      </c>
      <c r="DW119" s="930"/>
      <c r="DX119" s="930"/>
      <c r="DY119" s="930"/>
      <c r="DZ119" s="931"/>
    </row>
    <row r="120" spans="1:130" s="246" customFormat="1" ht="26.25" customHeight="1" x14ac:dyDescent="0.15">
      <c r="A120" s="898"/>
      <c r="B120" s="899"/>
      <c r="C120" s="902" t="s">
        <v>456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385</v>
      </c>
      <c r="AB120" s="858"/>
      <c r="AC120" s="858"/>
      <c r="AD120" s="858"/>
      <c r="AE120" s="859"/>
      <c r="AF120" s="860" t="s">
        <v>385</v>
      </c>
      <c r="AG120" s="858"/>
      <c r="AH120" s="858"/>
      <c r="AI120" s="858"/>
      <c r="AJ120" s="859"/>
      <c r="AK120" s="860" t="s">
        <v>390</v>
      </c>
      <c r="AL120" s="858"/>
      <c r="AM120" s="858"/>
      <c r="AN120" s="858"/>
      <c r="AO120" s="859"/>
      <c r="AP120" s="905" t="s">
        <v>390</v>
      </c>
      <c r="AQ120" s="906"/>
      <c r="AR120" s="906"/>
      <c r="AS120" s="906"/>
      <c r="AT120" s="907"/>
      <c r="AU120" s="964" t="s">
        <v>484</v>
      </c>
      <c r="AV120" s="965"/>
      <c r="AW120" s="965"/>
      <c r="AX120" s="965"/>
      <c r="AY120" s="966"/>
      <c r="AZ120" s="941" t="s">
        <v>485</v>
      </c>
      <c r="BA120" s="886"/>
      <c r="BB120" s="886"/>
      <c r="BC120" s="886"/>
      <c r="BD120" s="886"/>
      <c r="BE120" s="886"/>
      <c r="BF120" s="886"/>
      <c r="BG120" s="886"/>
      <c r="BH120" s="886"/>
      <c r="BI120" s="886"/>
      <c r="BJ120" s="886"/>
      <c r="BK120" s="886"/>
      <c r="BL120" s="886"/>
      <c r="BM120" s="886"/>
      <c r="BN120" s="886"/>
      <c r="BO120" s="886"/>
      <c r="BP120" s="887"/>
      <c r="BQ120" s="942">
        <v>12299631</v>
      </c>
      <c r="BR120" s="923"/>
      <c r="BS120" s="923"/>
      <c r="BT120" s="923"/>
      <c r="BU120" s="923"/>
      <c r="BV120" s="923">
        <v>14761623</v>
      </c>
      <c r="BW120" s="923"/>
      <c r="BX120" s="923"/>
      <c r="BY120" s="923"/>
      <c r="BZ120" s="923"/>
      <c r="CA120" s="923">
        <v>16648620</v>
      </c>
      <c r="CB120" s="923"/>
      <c r="CC120" s="923"/>
      <c r="CD120" s="923"/>
      <c r="CE120" s="923"/>
      <c r="CF120" s="947">
        <v>19.8</v>
      </c>
      <c r="CG120" s="948"/>
      <c r="CH120" s="948"/>
      <c r="CI120" s="948"/>
      <c r="CJ120" s="948"/>
      <c r="CK120" s="949" t="s">
        <v>486</v>
      </c>
      <c r="CL120" s="933"/>
      <c r="CM120" s="933"/>
      <c r="CN120" s="933"/>
      <c r="CO120" s="934"/>
      <c r="CP120" s="953" t="s">
        <v>487</v>
      </c>
      <c r="CQ120" s="954"/>
      <c r="CR120" s="954"/>
      <c r="CS120" s="954"/>
      <c r="CT120" s="954"/>
      <c r="CU120" s="954"/>
      <c r="CV120" s="954"/>
      <c r="CW120" s="954"/>
      <c r="CX120" s="954"/>
      <c r="CY120" s="954"/>
      <c r="CZ120" s="954"/>
      <c r="DA120" s="954"/>
      <c r="DB120" s="954"/>
      <c r="DC120" s="954"/>
      <c r="DD120" s="954"/>
      <c r="DE120" s="954"/>
      <c r="DF120" s="955"/>
      <c r="DG120" s="942" t="s">
        <v>449</v>
      </c>
      <c r="DH120" s="923"/>
      <c r="DI120" s="923"/>
      <c r="DJ120" s="923"/>
      <c r="DK120" s="923"/>
      <c r="DL120" s="923" t="s">
        <v>385</v>
      </c>
      <c r="DM120" s="923"/>
      <c r="DN120" s="923"/>
      <c r="DO120" s="923"/>
      <c r="DP120" s="923"/>
      <c r="DQ120" s="923">
        <v>69937479</v>
      </c>
      <c r="DR120" s="923"/>
      <c r="DS120" s="923"/>
      <c r="DT120" s="923"/>
      <c r="DU120" s="923"/>
      <c r="DV120" s="924">
        <v>83</v>
      </c>
      <c r="DW120" s="924"/>
      <c r="DX120" s="924"/>
      <c r="DY120" s="924"/>
      <c r="DZ120" s="925"/>
    </row>
    <row r="121" spans="1:130" s="246" customFormat="1" ht="26.25" customHeight="1" x14ac:dyDescent="0.15">
      <c r="A121" s="898"/>
      <c r="B121" s="899"/>
      <c r="C121" s="944" t="s">
        <v>488</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385</v>
      </c>
      <c r="AB121" s="858"/>
      <c r="AC121" s="858"/>
      <c r="AD121" s="858"/>
      <c r="AE121" s="859"/>
      <c r="AF121" s="860" t="s">
        <v>385</v>
      </c>
      <c r="AG121" s="858"/>
      <c r="AH121" s="858"/>
      <c r="AI121" s="858"/>
      <c r="AJ121" s="859"/>
      <c r="AK121" s="860" t="s">
        <v>385</v>
      </c>
      <c r="AL121" s="858"/>
      <c r="AM121" s="858"/>
      <c r="AN121" s="858"/>
      <c r="AO121" s="859"/>
      <c r="AP121" s="905" t="s">
        <v>385</v>
      </c>
      <c r="AQ121" s="906"/>
      <c r="AR121" s="906"/>
      <c r="AS121" s="906"/>
      <c r="AT121" s="907"/>
      <c r="AU121" s="967"/>
      <c r="AV121" s="968"/>
      <c r="AW121" s="968"/>
      <c r="AX121" s="968"/>
      <c r="AY121" s="969"/>
      <c r="AZ121" s="893" t="s">
        <v>489</v>
      </c>
      <c r="BA121" s="828"/>
      <c r="BB121" s="828"/>
      <c r="BC121" s="828"/>
      <c r="BD121" s="828"/>
      <c r="BE121" s="828"/>
      <c r="BF121" s="828"/>
      <c r="BG121" s="828"/>
      <c r="BH121" s="828"/>
      <c r="BI121" s="828"/>
      <c r="BJ121" s="828"/>
      <c r="BK121" s="828"/>
      <c r="BL121" s="828"/>
      <c r="BM121" s="828"/>
      <c r="BN121" s="828"/>
      <c r="BO121" s="828"/>
      <c r="BP121" s="829"/>
      <c r="BQ121" s="894">
        <v>51383232</v>
      </c>
      <c r="BR121" s="895"/>
      <c r="BS121" s="895"/>
      <c r="BT121" s="895"/>
      <c r="BU121" s="895"/>
      <c r="BV121" s="895">
        <v>49922604</v>
      </c>
      <c r="BW121" s="895"/>
      <c r="BX121" s="895"/>
      <c r="BY121" s="895"/>
      <c r="BZ121" s="895"/>
      <c r="CA121" s="895">
        <v>50398197</v>
      </c>
      <c r="CB121" s="895"/>
      <c r="CC121" s="895"/>
      <c r="CD121" s="895"/>
      <c r="CE121" s="895"/>
      <c r="CF121" s="956">
        <v>59.8</v>
      </c>
      <c r="CG121" s="957"/>
      <c r="CH121" s="957"/>
      <c r="CI121" s="957"/>
      <c r="CJ121" s="957"/>
      <c r="CK121" s="950"/>
      <c r="CL121" s="936"/>
      <c r="CM121" s="936"/>
      <c r="CN121" s="936"/>
      <c r="CO121" s="937"/>
      <c r="CP121" s="916" t="s">
        <v>490</v>
      </c>
      <c r="CQ121" s="917"/>
      <c r="CR121" s="917"/>
      <c r="CS121" s="917"/>
      <c r="CT121" s="917"/>
      <c r="CU121" s="917"/>
      <c r="CV121" s="917"/>
      <c r="CW121" s="917"/>
      <c r="CX121" s="917"/>
      <c r="CY121" s="917"/>
      <c r="CZ121" s="917"/>
      <c r="DA121" s="917"/>
      <c r="DB121" s="917"/>
      <c r="DC121" s="917"/>
      <c r="DD121" s="917"/>
      <c r="DE121" s="917"/>
      <c r="DF121" s="918"/>
      <c r="DG121" s="894">
        <v>1286513</v>
      </c>
      <c r="DH121" s="895"/>
      <c r="DI121" s="895"/>
      <c r="DJ121" s="895"/>
      <c r="DK121" s="895"/>
      <c r="DL121" s="895">
        <v>1288933</v>
      </c>
      <c r="DM121" s="895"/>
      <c r="DN121" s="895"/>
      <c r="DO121" s="895"/>
      <c r="DP121" s="895"/>
      <c r="DQ121" s="895">
        <v>1232389</v>
      </c>
      <c r="DR121" s="895"/>
      <c r="DS121" s="895"/>
      <c r="DT121" s="895"/>
      <c r="DU121" s="895"/>
      <c r="DV121" s="872">
        <v>1.5</v>
      </c>
      <c r="DW121" s="872"/>
      <c r="DX121" s="872"/>
      <c r="DY121" s="872"/>
      <c r="DZ121" s="873"/>
    </row>
    <row r="122" spans="1:130" s="246" customFormat="1" ht="26.25" customHeight="1" x14ac:dyDescent="0.15">
      <c r="A122" s="898"/>
      <c r="B122" s="899"/>
      <c r="C122" s="902" t="s">
        <v>468</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390</v>
      </c>
      <c r="AB122" s="858"/>
      <c r="AC122" s="858"/>
      <c r="AD122" s="858"/>
      <c r="AE122" s="859"/>
      <c r="AF122" s="860" t="s">
        <v>449</v>
      </c>
      <c r="AG122" s="858"/>
      <c r="AH122" s="858"/>
      <c r="AI122" s="858"/>
      <c r="AJ122" s="859"/>
      <c r="AK122" s="860" t="s">
        <v>449</v>
      </c>
      <c r="AL122" s="858"/>
      <c r="AM122" s="858"/>
      <c r="AN122" s="858"/>
      <c r="AO122" s="859"/>
      <c r="AP122" s="905" t="s">
        <v>449</v>
      </c>
      <c r="AQ122" s="906"/>
      <c r="AR122" s="906"/>
      <c r="AS122" s="906"/>
      <c r="AT122" s="907"/>
      <c r="AU122" s="967"/>
      <c r="AV122" s="968"/>
      <c r="AW122" s="968"/>
      <c r="AX122" s="968"/>
      <c r="AY122" s="969"/>
      <c r="AZ122" s="960" t="s">
        <v>491</v>
      </c>
      <c r="BA122" s="961"/>
      <c r="BB122" s="961"/>
      <c r="BC122" s="961"/>
      <c r="BD122" s="961"/>
      <c r="BE122" s="961"/>
      <c r="BF122" s="961"/>
      <c r="BG122" s="961"/>
      <c r="BH122" s="961"/>
      <c r="BI122" s="961"/>
      <c r="BJ122" s="961"/>
      <c r="BK122" s="961"/>
      <c r="BL122" s="961"/>
      <c r="BM122" s="961"/>
      <c r="BN122" s="961"/>
      <c r="BO122" s="961"/>
      <c r="BP122" s="962"/>
      <c r="BQ122" s="963">
        <v>197669326</v>
      </c>
      <c r="BR122" s="926"/>
      <c r="BS122" s="926"/>
      <c r="BT122" s="926"/>
      <c r="BU122" s="926"/>
      <c r="BV122" s="926">
        <v>193066951</v>
      </c>
      <c r="BW122" s="926"/>
      <c r="BX122" s="926"/>
      <c r="BY122" s="926"/>
      <c r="BZ122" s="926"/>
      <c r="CA122" s="926">
        <v>190436618</v>
      </c>
      <c r="CB122" s="926"/>
      <c r="CC122" s="926"/>
      <c r="CD122" s="926"/>
      <c r="CE122" s="926"/>
      <c r="CF122" s="927">
        <v>226</v>
      </c>
      <c r="CG122" s="928"/>
      <c r="CH122" s="928"/>
      <c r="CI122" s="928"/>
      <c r="CJ122" s="928"/>
      <c r="CK122" s="950"/>
      <c r="CL122" s="936"/>
      <c r="CM122" s="936"/>
      <c r="CN122" s="936"/>
      <c r="CO122" s="937"/>
      <c r="CP122" s="916" t="s">
        <v>492</v>
      </c>
      <c r="CQ122" s="917"/>
      <c r="CR122" s="917"/>
      <c r="CS122" s="917"/>
      <c r="CT122" s="917"/>
      <c r="CU122" s="917"/>
      <c r="CV122" s="917"/>
      <c r="CW122" s="917"/>
      <c r="CX122" s="917"/>
      <c r="CY122" s="917"/>
      <c r="CZ122" s="917"/>
      <c r="DA122" s="917"/>
      <c r="DB122" s="917"/>
      <c r="DC122" s="917"/>
      <c r="DD122" s="917"/>
      <c r="DE122" s="917"/>
      <c r="DF122" s="918"/>
      <c r="DG122" s="894">
        <v>1139947</v>
      </c>
      <c r="DH122" s="895"/>
      <c r="DI122" s="895"/>
      <c r="DJ122" s="895"/>
      <c r="DK122" s="895"/>
      <c r="DL122" s="895">
        <v>1071904</v>
      </c>
      <c r="DM122" s="895"/>
      <c r="DN122" s="895"/>
      <c r="DO122" s="895"/>
      <c r="DP122" s="895"/>
      <c r="DQ122" s="895">
        <v>912996</v>
      </c>
      <c r="DR122" s="895"/>
      <c r="DS122" s="895"/>
      <c r="DT122" s="895"/>
      <c r="DU122" s="895"/>
      <c r="DV122" s="872">
        <v>1.1000000000000001</v>
      </c>
      <c r="DW122" s="872"/>
      <c r="DX122" s="872"/>
      <c r="DY122" s="872"/>
      <c r="DZ122" s="873"/>
    </row>
    <row r="123" spans="1:130" s="246" customFormat="1" ht="26.25" customHeight="1" x14ac:dyDescent="0.15">
      <c r="A123" s="898"/>
      <c r="B123" s="899"/>
      <c r="C123" s="902" t="s">
        <v>476</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385</v>
      </c>
      <c r="AB123" s="858"/>
      <c r="AC123" s="858"/>
      <c r="AD123" s="858"/>
      <c r="AE123" s="859"/>
      <c r="AF123" s="860" t="s">
        <v>385</v>
      </c>
      <c r="AG123" s="858"/>
      <c r="AH123" s="858"/>
      <c r="AI123" s="858"/>
      <c r="AJ123" s="859"/>
      <c r="AK123" s="860" t="s">
        <v>385</v>
      </c>
      <c r="AL123" s="858"/>
      <c r="AM123" s="858"/>
      <c r="AN123" s="858"/>
      <c r="AO123" s="859"/>
      <c r="AP123" s="905" t="s">
        <v>385</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493</v>
      </c>
      <c r="BP123" s="959"/>
      <c r="BQ123" s="913">
        <v>261352189</v>
      </c>
      <c r="BR123" s="914"/>
      <c r="BS123" s="914"/>
      <c r="BT123" s="914"/>
      <c r="BU123" s="914"/>
      <c r="BV123" s="914">
        <v>257751178</v>
      </c>
      <c r="BW123" s="914"/>
      <c r="BX123" s="914"/>
      <c r="BY123" s="914"/>
      <c r="BZ123" s="914"/>
      <c r="CA123" s="914">
        <v>257483435</v>
      </c>
      <c r="CB123" s="914"/>
      <c r="CC123" s="914"/>
      <c r="CD123" s="914"/>
      <c r="CE123" s="914"/>
      <c r="CF123" s="824"/>
      <c r="CG123" s="825"/>
      <c r="CH123" s="825"/>
      <c r="CI123" s="825"/>
      <c r="CJ123" s="915"/>
      <c r="CK123" s="950"/>
      <c r="CL123" s="936"/>
      <c r="CM123" s="936"/>
      <c r="CN123" s="936"/>
      <c r="CO123" s="937"/>
      <c r="CP123" s="916" t="s">
        <v>494</v>
      </c>
      <c r="CQ123" s="917"/>
      <c r="CR123" s="917"/>
      <c r="CS123" s="917"/>
      <c r="CT123" s="917"/>
      <c r="CU123" s="917"/>
      <c r="CV123" s="917"/>
      <c r="CW123" s="917"/>
      <c r="CX123" s="917"/>
      <c r="CY123" s="917"/>
      <c r="CZ123" s="917"/>
      <c r="DA123" s="917"/>
      <c r="DB123" s="917"/>
      <c r="DC123" s="917"/>
      <c r="DD123" s="917"/>
      <c r="DE123" s="917"/>
      <c r="DF123" s="918"/>
      <c r="DG123" s="857">
        <v>107512</v>
      </c>
      <c r="DH123" s="858"/>
      <c r="DI123" s="858"/>
      <c r="DJ123" s="858"/>
      <c r="DK123" s="859"/>
      <c r="DL123" s="860">
        <v>91995</v>
      </c>
      <c r="DM123" s="858"/>
      <c r="DN123" s="858"/>
      <c r="DO123" s="858"/>
      <c r="DP123" s="859"/>
      <c r="DQ123" s="860">
        <v>76743</v>
      </c>
      <c r="DR123" s="858"/>
      <c r="DS123" s="858"/>
      <c r="DT123" s="858"/>
      <c r="DU123" s="859"/>
      <c r="DV123" s="905">
        <v>0.1</v>
      </c>
      <c r="DW123" s="906"/>
      <c r="DX123" s="906"/>
      <c r="DY123" s="906"/>
      <c r="DZ123" s="907"/>
    </row>
    <row r="124" spans="1:130" s="246" customFormat="1" ht="26.25" customHeight="1" thickBot="1" x14ac:dyDescent="0.2">
      <c r="A124" s="898"/>
      <c r="B124" s="899"/>
      <c r="C124" s="902" t="s">
        <v>479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385</v>
      </c>
      <c r="AB124" s="858"/>
      <c r="AC124" s="858"/>
      <c r="AD124" s="858"/>
      <c r="AE124" s="859"/>
      <c r="AF124" s="860" t="s">
        <v>390</v>
      </c>
      <c r="AG124" s="858"/>
      <c r="AH124" s="858"/>
      <c r="AI124" s="858"/>
      <c r="AJ124" s="859"/>
      <c r="AK124" s="860" t="s">
        <v>466</v>
      </c>
      <c r="AL124" s="858"/>
      <c r="AM124" s="858"/>
      <c r="AN124" s="858"/>
      <c r="AO124" s="859"/>
      <c r="AP124" s="905" t="s">
        <v>390</v>
      </c>
      <c r="AQ124" s="906"/>
      <c r="AR124" s="906"/>
      <c r="AS124" s="906"/>
      <c r="AT124" s="907"/>
      <c r="AU124" s="908" t="s">
        <v>495</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68.400000000000006</v>
      </c>
      <c r="BR124" s="912"/>
      <c r="BS124" s="912"/>
      <c r="BT124" s="912"/>
      <c r="BU124" s="912"/>
      <c r="BV124" s="912">
        <v>62.3</v>
      </c>
      <c r="BW124" s="912"/>
      <c r="BX124" s="912"/>
      <c r="BY124" s="912"/>
      <c r="BZ124" s="912"/>
      <c r="CA124" s="912">
        <v>58.6</v>
      </c>
      <c r="CB124" s="912"/>
      <c r="CC124" s="912"/>
      <c r="CD124" s="912"/>
      <c r="CE124" s="912"/>
      <c r="CF124" s="802"/>
      <c r="CG124" s="803"/>
      <c r="CH124" s="803"/>
      <c r="CI124" s="803"/>
      <c r="CJ124" s="943"/>
      <c r="CK124" s="951"/>
      <c r="CL124" s="951"/>
      <c r="CM124" s="951"/>
      <c r="CN124" s="951"/>
      <c r="CO124" s="952"/>
      <c r="CP124" s="916" t="s">
        <v>496</v>
      </c>
      <c r="CQ124" s="917"/>
      <c r="CR124" s="917"/>
      <c r="CS124" s="917"/>
      <c r="CT124" s="917"/>
      <c r="CU124" s="917"/>
      <c r="CV124" s="917"/>
      <c r="CW124" s="917"/>
      <c r="CX124" s="917"/>
      <c r="CY124" s="917"/>
      <c r="CZ124" s="917"/>
      <c r="DA124" s="917"/>
      <c r="DB124" s="917"/>
      <c r="DC124" s="917"/>
      <c r="DD124" s="917"/>
      <c r="DE124" s="917"/>
      <c r="DF124" s="918"/>
      <c r="DG124" s="840">
        <v>76331368</v>
      </c>
      <c r="DH124" s="841"/>
      <c r="DI124" s="841"/>
      <c r="DJ124" s="841"/>
      <c r="DK124" s="842"/>
      <c r="DL124" s="843">
        <v>73527390</v>
      </c>
      <c r="DM124" s="841"/>
      <c r="DN124" s="841"/>
      <c r="DO124" s="841"/>
      <c r="DP124" s="842"/>
      <c r="DQ124" s="843">
        <v>76425</v>
      </c>
      <c r="DR124" s="841"/>
      <c r="DS124" s="841"/>
      <c r="DT124" s="841"/>
      <c r="DU124" s="842"/>
      <c r="DV124" s="929">
        <v>0.1</v>
      </c>
      <c r="DW124" s="930"/>
      <c r="DX124" s="930"/>
      <c r="DY124" s="930"/>
      <c r="DZ124" s="931"/>
    </row>
    <row r="125" spans="1:130" s="246" customFormat="1" ht="26.25" customHeight="1" x14ac:dyDescent="0.15">
      <c r="A125" s="898"/>
      <c r="B125" s="899"/>
      <c r="C125" s="902" t="s">
        <v>481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497</v>
      </c>
      <c r="AB125" s="858"/>
      <c r="AC125" s="858"/>
      <c r="AD125" s="858"/>
      <c r="AE125" s="859"/>
      <c r="AF125" s="860" t="s">
        <v>233</v>
      </c>
      <c r="AG125" s="858"/>
      <c r="AH125" s="858"/>
      <c r="AI125" s="858"/>
      <c r="AJ125" s="859"/>
      <c r="AK125" s="860" t="s">
        <v>498</v>
      </c>
      <c r="AL125" s="858"/>
      <c r="AM125" s="858"/>
      <c r="AN125" s="858"/>
      <c r="AO125" s="859"/>
      <c r="AP125" s="905" t="s">
        <v>498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499</v>
      </c>
      <c r="CL125" s="933"/>
      <c r="CM125" s="933"/>
      <c r="CN125" s="933"/>
      <c r="CO125" s="934"/>
      <c r="CP125" s="941" t="s">
        <v>500</v>
      </c>
      <c r="CQ125" s="886"/>
      <c r="CR125" s="886"/>
      <c r="CS125" s="886"/>
      <c r="CT125" s="886"/>
      <c r="CU125" s="886"/>
      <c r="CV125" s="886"/>
      <c r="CW125" s="886"/>
      <c r="CX125" s="886"/>
      <c r="CY125" s="886"/>
      <c r="CZ125" s="886"/>
      <c r="DA125" s="886"/>
      <c r="DB125" s="886"/>
      <c r="DC125" s="886"/>
      <c r="DD125" s="886"/>
      <c r="DE125" s="886"/>
      <c r="DF125" s="887"/>
      <c r="DG125" s="942" t="s">
        <v>498</v>
      </c>
      <c r="DH125" s="923"/>
      <c r="DI125" s="923"/>
      <c r="DJ125" s="923"/>
      <c r="DK125" s="923"/>
      <c r="DL125" s="923" t="s">
        <v>233</v>
      </c>
      <c r="DM125" s="923"/>
      <c r="DN125" s="923"/>
      <c r="DO125" s="923"/>
      <c r="DP125" s="923"/>
      <c r="DQ125" s="923" t="s">
        <v>501</v>
      </c>
      <c r="DR125" s="923"/>
      <c r="DS125" s="923"/>
      <c r="DT125" s="923"/>
      <c r="DU125" s="923"/>
      <c r="DV125" s="924" t="s">
        <v>502</v>
      </c>
      <c r="DW125" s="924"/>
      <c r="DX125" s="924"/>
      <c r="DY125" s="924"/>
      <c r="DZ125" s="925"/>
    </row>
    <row r="126" spans="1:130" s="246" customFormat="1" ht="26.25" customHeight="1" thickBot="1" x14ac:dyDescent="0.2">
      <c r="A126" s="898"/>
      <c r="B126" s="899"/>
      <c r="C126" s="902" t="s">
        <v>483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503</v>
      </c>
      <c r="AB126" s="858"/>
      <c r="AC126" s="858"/>
      <c r="AD126" s="858"/>
      <c r="AE126" s="859"/>
      <c r="AF126" s="860" t="s">
        <v>501</v>
      </c>
      <c r="AG126" s="858"/>
      <c r="AH126" s="858"/>
      <c r="AI126" s="858"/>
      <c r="AJ126" s="859"/>
      <c r="AK126" s="860">
        <v>108300</v>
      </c>
      <c r="AL126" s="858"/>
      <c r="AM126" s="858"/>
      <c r="AN126" s="858"/>
      <c r="AO126" s="859"/>
      <c r="AP126" s="905">
        <v>0.1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504</v>
      </c>
      <c r="CQ126" s="828"/>
      <c r="CR126" s="828"/>
      <c r="CS126" s="828"/>
      <c r="CT126" s="828"/>
      <c r="CU126" s="828"/>
      <c r="CV126" s="828"/>
      <c r="CW126" s="828"/>
      <c r="CX126" s="828"/>
      <c r="CY126" s="828"/>
      <c r="CZ126" s="828"/>
      <c r="DA126" s="828"/>
      <c r="DB126" s="828"/>
      <c r="DC126" s="828"/>
      <c r="DD126" s="828"/>
      <c r="DE126" s="828"/>
      <c r="DF126" s="829"/>
      <c r="DG126" s="894" t="s">
        <v>233</v>
      </c>
      <c r="DH126" s="895"/>
      <c r="DI126" s="895"/>
      <c r="DJ126" s="895"/>
      <c r="DK126" s="895"/>
      <c r="DL126" s="895" t="s">
        <v>501</v>
      </c>
      <c r="DM126" s="895"/>
      <c r="DN126" s="895"/>
      <c r="DO126" s="895"/>
      <c r="DP126" s="895"/>
      <c r="DQ126" s="895" t="s">
        <v>498</v>
      </c>
      <c r="DR126" s="895"/>
      <c r="DS126" s="895"/>
      <c r="DT126" s="895"/>
      <c r="DU126" s="895"/>
      <c r="DV126" s="872" t="s">
        <v>503</v>
      </c>
      <c r="DW126" s="872"/>
      <c r="DX126" s="872"/>
      <c r="DY126" s="872"/>
      <c r="DZ126" s="873"/>
    </row>
    <row r="127" spans="1:130" s="246" customFormat="1" ht="26.25" customHeight="1" x14ac:dyDescent="0.15">
      <c r="A127" s="900"/>
      <c r="B127" s="901"/>
      <c r="C127" s="919" t="s">
        <v>505</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501</v>
      </c>
      <c r="AB127" s="858"/>
      <c r="AC127" s="858"/>
      <c r="AD127" s="858"/>
      <c r="AE127" s="859"/>
      <c r="AF127" s="860" t="s">
        <v>498</v>
      </c>
      <c r="AG127" s="858"/>
      <c r="AH127" s="858"/>
      <c r="AI127" s="858"/>
      <c r="AJ127" s="859"/>
      <c r="AK127" s="860" t="s">
        <v>501</v>
      </c>
      <c r="AL127" s="858"/>
      <c r="AM127" s="858"/>
      <c r="AN127" s="858"/>
      <c r="AO127" s="859"/>
      <c r="AP127" s="905" t="s">
        <v>501</v>
      </c>
      <c r="AQ127" s="906"/>
      <c r="AR127" s="906"/>
      <c r="AS127" s="906"/>
      <c r="AT127" s="907"/>
      <c r="AU127" s="282"/>
      <c r="AV127" s="282"/>
      <c r="AW127" s="282"/>
      <c r="AX127" s="922" t="s">
        <v>506</v>
      </c>
      <c r="AY127" s="890"/>
      <c r="AZ127" s="890"/>
      <c r="BA127" s="890"/>
      <c r="BB127" s="890"/>
      <c r="BC127" s="890"/>
      <c r="BD127" s="890"/>
      <c r="BE127" s="891"/>
      <c r="BF127" s="889" t="s">
        <v>507</v>
      </c>
      <c r="BG127" s="890"/>
      <c r="BH127" s="890"/>
      <c r="BI127" s="890"/>
      <c r="BJ127" s="890"/>
      <c r="BK127" s="890"/>
      <c r="BL127" s="891"/>
      <c r="BM127" s="889" t="s">
        <v>508</v>
      </c>
      <c r="BN127" s="890"/>
      <c r="BO127" s="890"/>
      <c r="BP127" s="890"/>
      <c r="BQ127" s="890"/>
      <c r="BR127" s="890"/>
      <c r="BS127" s="891"/>
      <c r="BT127" s="889" t="s">
        <v>509</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510</v>
      </c>
      <c r="CQ127" s="828"/>
      <c r="CR127" s="828"/>
      <c r="CS127" s="828"/>
      <c r="CT127" s="828"/>
      <c r="CU127" s="828"/>
      <c r="CV127" s="828"/>
      <c r="CW127" s="828"/>
      <c r="CX127" s="828"/>
      <c r="CY127" s="828"/>
      <c r="CZ127" s="828"/>
      <c r="DA127" s="828"/>
      <c r="DB127" s="828"/>
      <c r="DC127" s="828"/>
      <c r="DD127" s="828"/>
      <c r="DE127" s="828"/>
      <c r="DF127" s="829"/>
      <c r="DG127" s="894" t="s">
        <v>502</v>
      </c>
      <c r="DH127" s="895"/>
      <c r="DI127" s="895"/>
      <c r="DJ127" s="895"/>
      <c r="DK127" s="895"/>
      <c r="DL127" s="895" t="s">
        <v>501</v>
      </c>
      <c r="DM127" s="895"/>
      <c r="DN127" s="895"/>
      <c r="DO127" s="895"/>
      <c r="DP127" s="895"/>
      <c r="DQ127" s="895" t="s">
        <v>501</v>
      </c>
      <c r="DR127" s="895"/>
      <c r="DS127" s="895"/>
      <c r="DT127" s="895"/>
      <c r="DU127" s="895"/>
      <c r="DV127" s="872" t="s">
        <v>497</v>
      </c>
      <c r="DW127" s="872"/>
      <c r="DX127" s="872"/>
      <c r="DY127" s="872"/>
      <c r="DZ127" s="873"/>
    </row>
    <row r="128" spans="1:130" s="246" customFormat="1" ht="26.25" customHeight="1" thickBot="1" x14ac:dyDescent="0.2">
      <c r="A128" s="874" t="s">
        <v>511</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512</v>
      </c>
      <c r="X128" s="876"/>
      <c r="Y128" s="876"/>
      <c r="Z128" s="877"/>
      <c r="AA128" s="878">
        <v>6530207</v>
      </c>
      <c r="AB128" s="879"/>
      <c r="AC128" s="879"/>
      <c r="AD128" s="879"/>
      <c r="AE128" s="880"/>
      <c r="AF128" s="881">
        <v>5928148</v>
      </c>
      <c r="AG128" s="879"/>
      <c r="AH128" s="879"/>
      <c r="AI128" s="879"/>
      <c r="AJ128" s="880"/>
      <c r="AK128" s="881">
        <v>5911428</v>
      </c>
      <c r="AL128" s="879"/>
      <c r="AM128" s="879"/>
      <c r="AN128" s="879"/>
      <c r="AO128" s="880"/>
      <c r="AP128" s="882"/>
      <c r="AQ128" s="883"/>
      <c r="AR128" s="883"/>
      <c r="AS128" s="883"/>
      <c r="AT128" s="884"/>
      <c r="AU128" s="282"/>
      <c r="AV128" s="282"/>
      <c r="AW128" s="282"/>
      <c r="AX128" s="885" t="s">
        <v>513</v>
      </c>
      <c r="AY128" s="886"/>
      <c r="AZ128" s="886"/>
      <c r="BA128" s="886"/>
      <c r="BB128" s="886"/>
      <c r="BC128" s="886"/>
      <c r="BD128" s="886"/>
      <c r="BE128" s="887"/>
      <c r="BF128" s="864" t="s">
        <v>514</v>
      </c>
      <c r="BG128" s="865"/>
      <c r="BH128" s="865"/>
      <c r="BI128" s="865"/>
      <c r="BJ128" s="865"/>
      <c r="BK128" s="865"/>
      <c r="BL128" s="888"/>
      <c r="BM128" s="864">
        <v>11.25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515</v>
      </c>
      <c r="CQ128" s="806"/>
      <c r="CR128" s="806"/>
      <c r="CS128" s="806"/>
      <c r="CT128" s="806"/>
      <c r="CU128" s="806"/>
      <c r="CV128" s="806"/>
      <c r="CW128" s="806"/>
      <c r="CX128" s="806"/>
      <c r="CY128" s="806"/>
      <c r="CZ128" s="806"/>
      <c r="DA128" s="806"/>
      <c r="DB128" s="806"/>
      <c r="DC128" s="806"/>
      <c r="DD128" s="806"/>
      <c r="DE128" s="806"/>
      <c r="DF128" s="807"/>
      <c r="DG128" s="868" t="s">
        <v>498</v>
      </c>
      <c r="DH128" s="869"/>
      <c r="DI128" s="869"/>
      <c r="DJ128" s="869"/>
      <c r="DK128" s="869"/>
      <c r="DL128" s="869" t="s">
        <v>503</v>
      </c>
      <c r="DM128" s="869"/>
      <c r="DN128" s="869"/>
      <c r="DO128" s="869"/>
      <c r="DP128" s="869"/>
      <c r="DQ128" s="869" t="s">
        <v>233</v>
      </c>
      <c r="DR128" s="869"/>
      <c r="DS128" s="869"/>
      <c r="DT128" s="869"/>
      <c r="DU128" s="869"/>
      <c r="DV128" s="870" t="s">
        <v>498</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516</v>
      </c>
      <c r="X129" s="855"/>
      <c r="Y129" s="855"/>
      <c r="Z129" s="856"/>
      <c r="AA129" s="857">
        <v>101934264</v>
      </c>
      <c r="AB129" s="858"/>
      <c r="AC129" s="858"/>
      <c r="AD129" s="858"/>
      <c r="AE129" s="859"/>
      <c r="AF129" s="860">
        <v>101413038</v>
      </c>
      <c r="AG129" s="858"/>
      <c r="AH129" s="858"/>
      <c r="AI129" s="858"/>
      <c r="AJ129" s="859"/>
      <c r="AK129" s="860">
        <v>101336661</v>
      </c>
      <c r="AL129" s="858"/>
      <c r="AM129" s="858"/>
      <c r="AN129" s="858"/>
      <c r="AO129" s="859"/>
      <c r="AP129" s="861"/>
      <c r="AQ129" s="862"/>
      <c r="AR129" s="862"/>
      <c r="AS129" s="862"/>
      <c r="AT129" s="863"/>
      <c r="AU129" s="284"/>
      <c r="AV129" s="284"/>
      <c r="AW129" s="284"/>
      <c r="AX129" s="827" t="s">
        <v>517</v>
      </c>
      <c r="AY129" s="828"/>
      <c r="AZ129" s="828"/>
      <c r="BA129" s="828"/>
      <c r="BB129" s="828"/>
      <c r="BC129" s="828"/>
      <c r="BD129" s="828"/>
      <c r="BE129" s="829"/>
      <c r="BF129" s="847" t="s">
        <v>501</v>
      </c>
      <c r="BG129" s="848"/>
      <c r="BH129" s="848"/>
      <c r="BI129" s="848"/>
      <c r="BJ129" s="848"/>
      <c r="BK129" s="848"/>
      <c r="BL129" s="849"/>
      <c r="BM129" s="847">
        <v>16.25</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518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519</v>
      </c>
      <c r="X130" s="855"/>
      <c r="Y130" s="855"/>
      <c r="Z130" s="856"/>
      <c r="AA130" s="857">
        <v>18611148</v>
      </c>
      <c r="AB130" s="858"/>
      <c r="AC130" s="858"/>
      <c r="AD130" s="858"/>
      <c r="AE130" s="859"/>
      <c r="AF130" s="860">
        <v>17785312</v>
      </c>
      <c r="AG130" s="858"/>
      <c r="AH130" s="858"/>
      <c r="AI130" s="858"/>
      <c r="AJ130" s="859"/>
      <c r="AK130" s="860">
        <v>17068004</v>
      </c>
      <c r="AL130" s="858"/>
      <c r="AM130" s="858"/>
      <c r="AN130" s="858"/>
      <c r="AO130" s="859"/>
      <c r="AP130" s="861"/>
      <c r="AQ130" s="862"/>
      <c r="AR130" s="862"/>
      <c r="AS130" s="862"/>
      <c r="AT130" s="863"/>
      <c r="AU130" s="284"/>
      <c r="AV130" s="284"/>
      <c r="AW130" s="284"/>
      <c r="AX130" s="827" t="s">
        <v>520</v>
      </c>
      <c r="AY130" s="828"/>
      <c r="AZ130" s="828"/>
      <c r="BA130" s="828"/>
      <c r="BB130" s="828"/>
      <c r="BC130" s="828"/>
      <c r="BD130" s="828"/>
      <c r="BE130" s="829"/>
      <c r="BF130" s="830">
        <v>7.1</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521</v>
      </c>
      <c r="X131" s="838"/>
      <c r="Y131" s="838"/>
      <c r="Z131" s="839"/>
      <c r="AA131" s="840">
        <v>83323116</v>
      </c>
      <c r="AB131" s="841"/>
      <c r="AC131" s="841"/>
      <c r="AD131" s="841"/>
      <c r="AE131" s="842"/>
      <c r="AF131" s="843">
        <v>83627726</v>
      </c>
      <c r="AG131" s="841"/>
      <c r="AH131" s="841"/>
      <c r="AI131" s="841"/>
      <c r="AJ131" s="842"/>
      <c r="AK131" s="843">
        <v>84268657</v>
      </c>
      <c r="AL131" s="841"/>
      <c r="AM131" s="841"/>
      <c r="AN131" s="841"/>
      <c r="AO131" s="842"/>
      <c r="AP131" s="844"/>
      <c r="AQ131" s="845"/>
      <c r="AR131" s="845"/>
      <c r="AS131" s="845"/>
      <c r="AT131" s="846"/>
      <c r="AU131" s="284"/>
      <c r="AV131" s="284"/>
      <c r="AW131" s="284"/>
      <c r="AX131" s="805" t="s">
        <v>522</v>
      </c>
      <c r="AY131" s="806"/>
      <c r="AZ131" s="806"/>
      <c r="BA131" s="806"/>
      <c r="BB131" s="806"/>
      <c r="BC131" s="806"/>
      <c r="BD131" s="806"/>
      <c r="BE131" s="807"/>
      <c r="BF131" s="808">
        <v>58.6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523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524</v>
      </c>
      <c r="W132" s="818"/>
      <c r="X132" s="818"/>
      <c r="Y132" s="818"/>
      <c r="Z132" s="819"/>
      <c r="AA132" s="820">
        <v>8.5083192679999993</v>
      </c>
      <c r="AB132" s="821"/>
      <c r="AC132" s="821"/>
      <c r="AD132" s="821"/>
      <c r="AE132" s="822"/>
      <c r="AF132" s="823">
        <v>8.1116198060000002</v>
      </c>
      <c r="AG132" s="821"/>
      <c r="AH132" s="821"/>
      <c r="AI132" s="821"/>
      <c r="AJ132" s="822"/>
      <c r="AK132" s="823">
        <v>4.9433815599999997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525</v>
      </c>
      <c r="W133" s="797"/>
      <c r="X133" s="797"/>
      <c r="Y133" s="797"/>
      <c r="Z133" s="798"/>
      <c r="AA133" s="799">
        <v>7.9</v>
      </c>
      <c r="AB133" s="800"/>
      <c r="AC133" s="800"/>
      <c r="AD133" s="800"/>
      <c r="AE133" s="801"/>
      <c r="AF133" s="799">
        <v>8.3000000000000007</v>
      </c>
      <c r="AG133" s="800"/>
      <c r="AH133" s="800"/>
      <c r="AI133" s="800"/>
      <c r="AJ133" s="801"/>
      <c r="AK133" s="799">
        <v>7.1</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3+6HK8sdKCFER+rCsNJ9GozBvsZ+Wu7MVFkfpFHakWeYk4ImhK9CLT7o61+znTo0Bsj650TXszjm7YL1t1hA3g==" saltValue="/QXQ0iZyO9IL9wcmE2Nu9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1093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526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75zRTCa34OhXJ2p2ga8TPb2nSBX5kwO1ESlrsN8Ljrw9MDScXwDER6FcsBW0DqCJ7fKZwmeFDcbjyK1NKqrWHA==" saltValue="lfDrtJR8KaaZSn3QJP3qb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57031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zspISFz27XhNmc6HPkn1QW4NJjeMZdNWIK8+zwDtp8bxmWhtudISEeC6C9zSvmd8/zoRwKGc982OtG+rHunLg==" saltValue="s31Stn5VVIYnyNvFMmDOW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42578125" style="292" customWidth="1"/>
    <col min="37" max="44" width="17" style="292" customWidth="1"/>
    <col min="45" max="45" width="6.140625" style="299" customWidth="1"/>
    <col min="46" max="46" width="3" style="297" customWidth="1"/>
    <col min="47" max="47" width="19.140625" style="292" hidden="1" customWidth="1"/>
    <col min="48" max="52" width="12.5703125" style="292" hidden="1" customWidth="1"/>
    <col min="53" max="16384" width="8.57031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527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528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529</v>
      </c>
      <c r="AP7" s="303"/>
      <c r="AQ7" s="304" t="s">
        <v>530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531</v>
      </c>
      <c r="AQ8" s="310" t="s">
        <v>532</v>
      </c>
      <c r="AR8" s="311" t="s">
        <v>533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534</v>
      </c>
      <c r="AL9" s="1227"/>
      <c r="AM9" s="1227"/>
      <c r="AN9" s="1228"/>
      <c r="AO9" s="312">
        <v>22006180</v>
      </c>
      <c r="AP9" s="312">
        <v>48509</v>
      </c>
      <c r="AQ9" s="313">
        <v>57923</v>
      </c>
      <c r="AR9" s="314">
        <v>-16.3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535</v>
      </c>
      <c r="AL10" s="1227"/>
      <c r="AM10" s="1227"/>
      <c r="AN10" s="1228"/>
      <c r="AO10" s="315">
        <v>482476</v>
      </c>
      <c r="AP10" s="315">
        <v>1064</v>
      </c>
      <c r="AQ10" s="316">
        <v>2689</v>
      </c>
      <c r="AR10" s="317">
        <v>-60.4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536</v>
      </c>
      <c r="AL11" s="1227"/>
      <c r="AM11" s="1227"/>
      <c r="AN11" s="1228"/>
      <c r="AO11" s="315">
        <v>1603</v>
      </c>
      <c r="AP11" s="315">
        <v>4</v>
      </c>
      <c r="AQ11" s="316">
        <v>1561</v>
      </c>
      <c r="AR11" s="317">
        <v>-99.7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537</v>
      </c>
      <c r="AL12" s="1227"/>
      <c r="AM12" s="1227"/>
      <c r="AN12" s="1228"/>
      <c r="AO12" s="315">
        <v>304595</v>
      </c>
      <c r="AP12" s="315">
        <v>671</v>
      </c>
      <c r="AQ12" s="316">
        <v>539</v>
      </c>
      <c r="AR12" s="317">
        <v>24.5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538</v>
      </c>
      <c r="AL13" s="1227"/>
      <c r="AM13" s="1227"/>
      <c r="AN13" s="1228"/>
      <c r="AO13" s="315" t="s">
        <v>539</v>
      </c>
      <c r="AP13" s="315" t="s">
        <v>539</v>
      </c>
      <c r="AQ13" s="316">
        <v>13</v>
      </c>
      <c r="AR13" s="317" t="s">
        <v>539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540</v>
      </c>
      <c r="AL14" s="1227"/>
      <c r="AM14" s="1227"/>
      <c r="AN14" s="1228"/>
      <c r="AO14" s="315">
        <v>537011</v>
      </c>
      <c r="AP14" s="315">
        <v>1184</v>
      </c>
      <c r="AQ14" s="316">
        <v>1886</v>
      </c>
      <c r="AR14" s="317">
        <v>-37.200000000000003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541</v>
      </c>
      <c r="AL15" s="1227"/>
      <c r="AM15" s="1227"/>
      <c r="AN15" s="1228"/>
      <c r="AO15" s="315">
        <v>554531</v>
      </c>
      <c r="AP15" s="315">
        <v>1222</v>
      </c>
      <c r="AQ15" s="316">
        <v>1251</v>
      </c>
      <c r="AR15" s="317">
        <v>-2.2999999999999998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542</v>
      </c>
      <c r="AL16" s="1230"/>
      <c r="AM16" s="1230"/>
      <c r="AN16" s="1231"/>
      <c r="AO16" s="315">
        <v>-1557266</v>
      </c>
      <c r="AP16" s="315">
        <v>-3433</v>
      </c>
      <c r="AQ16" s="316">
        <v>-4255</v>
      </c>
      <c r="AR16" s="317">
        <v>-19.3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22329130</v>
      </c>
      <c r="AP17" s="315">
        <v>49221</v>
      </c>
      <c r="AQ17" s="316">
        <v>61607</v>
      </c>
      <c r="AR17" s="317">
        <v>-20.100000000000001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543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544</v>
      </c>
      <c r="AP20" s="323" t="s">
        <v>545</v>
      </c>
      <c r="AQ20" s="324" t="s">
        <v>546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547</v>
      </c>
      <c r="AL21" s="1224"/>
      <c r="AM21" s="1224"/>
      <c r="AN21" s="1225"/>
      <c r="AO21" s="327">
        <v>5.47</v>
      </c>
      <c r="AP21" s="328">
        <v>6.25</v>
      </c>
      <c r="AQ21" s="329">
        <v>-0.78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548</v>
      </c>
      <c r="AL22" s="1224"/>
      <c r="AM22" s="1224"/>
      <c r="AN22" s="1225"/>
      <c r="AO22" s="332">
        <v>99.3</v>
      </c>
      <c r="AP22" s="333">
        <v>100</v>
      </c>
      <c r="AQ22" s="334">
        <v>-0.7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549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550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551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529</v>
      </c>
      <c r="AP30" s="303"/>
      <c r="AQ30" s="304" t="s">
        <v>530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531</v>
      </c>
      <c r="AQ31" s="310" t="s">
        <v>532</v>
      </c>
      <c r="AR31" s="311" t="s">
        <v>533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552</v>
      </c>
      <c r="AL32" s="1215"/>
      <c r="AM32" s="1215"/>
      <c r="AN32" s="1216"/>
      <c r="AO32" s="342">
        <v>21291231</v>
      </c>
      <c r="AP32" s="342">
        <v>46933</v>
      </c>
      <c r="AQ32" s="343">
        <v>37305</v>
      </c>
      <c r="AR32" s="344">
        <v>25.8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553</v>
      </c>
      <c r="AL33" s="1215"/>
      <c r="AM33" s="1215"/>
      <c r="AN33" s="1216"/>
      <c r="AO33" s="342" t="s">
        <v>539</v>
      </c>
      <c r="AP33" s="342" t="s">
        <v>539</v>
      </c>
      <c r="AQ33" s="343">
        <v>4</v>
      </c>
      <c r="AR33" s="344" t="s">
        <v>539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554</v>
      </c>
      <c r="AL34" s="1215"/>
      <c r="AM34" s="1215"/>
      <c r="AN34" s="1216"/>
      <c r="AO34" s="342" t="s">
        <v>539</v>
      </c>
      <c r="AP34" s="342" t="s">
        <v>539</v>
      </c>
      <c r="AQ34" s="343">
        <v>89</v>
      </c>
      <c r="AR34" s="344" t="s">
        <v>539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555</v>
      </c>
      <c r="AL35" s="1215"/>
      <c r="AM35" s="1215"/>
      <c r="AN35" s="1216"/>
      <c r="AO35" s="342">
        <v>5745622</v>
      </c>
      <c r="AP35" s="342">
        <v>12665</v>
      </c>
      <c r="AQ35" s="343">
        <v>9317</v>
      </c>
      <c r="AR35" s="344">
        <v>35.9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556</v>
      </c>
      <c r="AL36" s="1215"/>
      <c r="AM36" s="1215"/>
      <c r="AN36" s="1216"/>
      <c r="AO36" s="342" t="s">
        <v>539</v>
      </c>
      <c r="AP36" s="342" t="s">
        <v>539</v>
      </c>
      <c r="AQ36" s="343">
        <v>337</v>
      </c>
      <c r="AR36" s="344" t="s">
        <v>539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557</v>
      </c>
      <c r="AL37" s="1215"/>
      <c r="AM37" s="1215"/>
      <c r="AN37" s="1216"/>
      <c r="AO37" s="342">
        <v>108300</v>
      </c>
      <c r="AP37" s="342">
        <v>239</v>
      </c>
      <c r="AQ37" s="343">
        <v>969</v>
      </c>
      <c r="AR37" s="344">
        <v>-75.3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558</v>
      </c>
      <c r="AL38" s="1218"/>
      <c r="AM38" s="1218"/>
      <c r="AN38" s="1219"/>
      <c r="AO38" s="345" t="s">
        <v>539</v>
      </c>
      <c r="AP38" s="345" t="s">
        <v>539</v>
      </c>
      <c r="AQ38" s="346">
        <v>1</v>
      </c>
      <c r="AR38" s="334" t="s">
        <v>539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559</v>
      </c>
      <c r="AL39" s="1218"/>
      <c r="AM39" s="1218"/>
      <c r="AN39" s="1219"/>
      <c r="AO39" s="342">
        <v>-5911428</v>
      </c>
      <c r="AP39" s="342">
        <v>-13031</v>
      </c>
      <c r="AQ39" s="343">
        <v>-8362</v>
      </c>
      <c r="AR39" s="344">
        <v>55.8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560</v>
      </c>
      <c r="AL40" s="1215"/>
      <c r="AM40" s="1215"/>
      <c r="AN40" s="1216"/>
      <c r="AO40" s="342">
        <v>-17068004</v>
      </c>
      <c r="AP40" s="342">
        <v>-37623</v>
      </c>
      <c r="AQ40" s="343">
        <v>-29125</v>
      </c>
      <c r="AR40" s="344">
        <v>29.2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299</v>
      </c>
      <c r="AL41" s="1221"/>
      <c r="AM41" s="1221"/>
      <c r="AN41" s="1222"/>
      <c r="AO41" s="342">
        <v>4165721</v>
      </c>
      <c r="AP41" s="342">
        <v>9183</v>
      </c>
      <c r="AQ41" s="343">
        <v>10534</v>
      </c>
      <c r="AR41" s="344">
        <v>-12.8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561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562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563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529</v>
      </c>
      <c r="AN49" s="1209" t="s">
        <v>564</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565</v>
      </c>
      <c r="AO50" s="359" t="s">
        <v>566</v>
      </c>
      <c r="AP50" s="360" t="s">
        <v>567</v>
      </c>
      <c r="AQ50" s="361" t="s">
        <v>568</v>
      </c>
      <c r="AR50" s="362" t="s">
        <v>569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570</v>
      </c>
      <c r="AL51" s="355"/>
      <c r="AM51" s="363">
        <v>26153335</v>
      </c>
      <c r="AN51" s="364">
        <v>57723</v>
      </c>
      <c r="AO51" s="365">
        <v>7.5</v>
      </c>
      <c r="AP51" s="366">
        <v>51613</v>
      </c>
      <c r="AQ51" s="367">
        <v>8.3000000000000007</v>
      </c>
      <c r="AR51" s="368">
        <v>-0.8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571</v>
      </c>
      <c r="AM52" s="371">
        <v>11747244</v>
      </c>
      <c r="AN52" s="372">
        <v>25927</v>
      </c>
      <c r="AO52" s="373">
        <v>12.7</v>
      </c>
      <c r="AP52" s="374">
        <v>25872</v>
      </c>
      <c r="AQ52" s="375">
        <v>10.8</v>
      </c>
      <c r="AR52" s="376">
        <v>1.9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572</v>
      </c>
      <c r="AL53" s="355"/>
      <c r="AM53" s="363">
        <v>22907980</v>
      </c>
      <c r="AN53" s="364">
        <v>50419</v>
      </c>
      <c r="AO53" s="365">
        <v>-12.7</v>
      </c>
      <c r="AP53" s="366">
        <v>50880</v>
      </c>
      <c r="AQ53" s="367">
        <v>-1.4</v>
      </c>
      <c r="AR53" s="368">
        <v>-11.3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571</v>
      </c>
      <c r="AM54" s="371">
        <v>11358346</v>
      </c>
      <c r="AN54" s="372">
        <v>24999</v>
      </c>
      <c r="AO54" s="373">
        <v>-3.6</v>
      </c>
      <c r="AP54" s="374">
        <v>27819</v>
      </c>
      <c r="AQ54" s="375">
        <v>7.5</v>
      </c>
      <c r="AR54" s="376">
        <v>-11.1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573</v>
      </c>
      <c r="AL55" s="355"/>
      <c r="AM55" s="363">
        <v>27844624</v>
      </c>
      <c r="AN55" s="364">
        <v>61265</v>
      </c>
      <c r="AO55" s="365">
        <v>21.5</v>
      </c>
      <c r="AP55" s="366">
        <v>46395</v>
      </c>
      <c r="AQ55" s="367">
        <v>-8.8000000000000007</v>
      </c>
      <c r="AR55" s="368">
        <v>30.3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571</v>
      </c>
      <c r="AM56" s="371">
        <v>12139122</v>
      </c>
      <c r="AN56" s="372">
        <v>26709</v>
      </c>
      <c r="AO56" s="373">
        <v>6.8</v>
      </c>
      <c r="AP56" s="374">
        <v>26304</v>
      </c>
      <c r="AQ56" s="375">
        <v>-5.4</v>
      </c>
      <c r="AR56" s="376">
        <v>12.2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574</v>
      </c>
      <c r="AL57" s="355"/>
      <c r="AM57" s="363">
        <v>24914059</v>
      </c>
      <c r="AN57" s="364">
        <v>54827</v>
      </c>
      <c r="AO57" s="365">
        <v>-10.5</v>
      </c>
      <c r="AP57" s="366">
        <v>48088</v>
      </c>
      <c r="AQ57" s="367">
        <v>3.6</v>
      </c>
      <c r="AR57" s="368">
        <v>-14.1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571</v>
      </c>
      <c r="AM58" s="371">
        <v>11040201</v>
      </c>
      <c r="AN58" s="372">
        <v>24295</v>
      </c>
      <c r="AO58" s="373">
        <v>-9</v>
      </c>
      <c r="AP58" s="374">
        <v>25183</v>
      </c>
      <c r="AQ58" s="375">
        <v>-4.3</v>
      </c>
      <c r="AR58" s="376">
        <v>-4.7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575</v>
      </c>
      <c r="AL59" s="355"/>
      <c r="AM59" s="363">
        <v>33702075</v>
      </c>
      <c r="AN59" s="364">
        <v>74290</v>
      </c>
      <c r="AO59" s="365">
        <v>35.5</v>
      </c>
      <c r="AP59" s="366">
        <v>46457</v>
      </c>
      <c r="AQ59" s="367">
        <v>-3.4</v>
      </c>
      <c r="AR59" s="368">
        <v>38.9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571</v>
      </c>
      <c r="AM60" s="371">
        <v>15904631</v>
      </c>
      <c r="AN60" s="372">
        <v>35059</v>
      </c>
      <c r="AO60" s="373">
        <v>44.3</v>
      </c>
      <c r="AP60" s="374">
        <v>24020</v>
      </c>
      <c r="AQ60" s="375">
        <v>-4.5999999999999996</v>
      </c>
      <c r="AR60" s="376">
        <v>48.9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576</v>
      </c>
      <c r="AL61" s="377"/>
      <c r="AM61" s="378">
        <v>27104415</v>
      </c>
      <c r="AN61" s="379">
        <v>59705</v>
      </c>
      <c r="AO61" s="380">
        <v>8.3000000000000007</v>
      </c>
      <c r="AP61" s="381">
        <v>48687</v>
      </c>
      <c r="AQ61" s="382">
        <v>-0.3</v>
      </c>
      <c r="AR61" s="368">
        <v>8.6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571</v>
      </c>
      <c r="AM62" s="371">
        <v>12437909</v>
      </c>
      <c r="AN62" s="372">
        <v>27398</v>
      </c>
      <c r="AO62" s="373">
        <v>10.199999999999999</v>
      </c>
      <c r="AP62" s="374">
        <v>25840</v>
      </c>
      <c r="AQ62" s="375">
        <v>0.8</v>
      </c>
      <c r="AR62" s="376">
        <v>9.4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VSd39x3+ge0nOLN3GmLNYRI7A4hHOURlXuXoL4UCyJfCkJsI+uZGiqcmc0lDIBAOFwqeOh3ruBFF7SHGr4RC2w==" saltValue="nhhJ22UWNrCuMV5fQf3Lf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425781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578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GgucFLt+mXmJ2Q5zWDbf++zU+KGduIq4nICONaI0gXCNAmtsiChZTPfUnXKl539m7Osfzn5O88VnxI4CCj2vQ==" saltValue="2UVDzhrde5LH6E1MDzq08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425781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4FEvy6mm8sVVEarUpUORHWjGMpIbPL/lw9dSS2kkFWzmz9ttnY27i2lH1ZCRQD02QQjrzRlXzzSFHMm4grXPw==" saltValue="5wljFAJ1+A/Btkt/s9GRp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580</v>
      </c>
      <c r="G46" s="8" t="s">
        <v>581</v>
      </c>
      <c r="H46" s="8" t="s">
        <v>582</v>
      </c>
      <c r="I46" s="8" t="s">
        <v>583</v>
      </c>
      <c r="J46" s="9" t="s">
        <v>584</v>
      </c>
    </row>
    <row r="47" spans="2:10" ht="57.75" customHeight="1" x14ac:dyDescent="0.15">
      <c r="B47" s="10"/>
      <c r="C47" s="1232" t="s">
        <v>3</v>
      </c>
      <c r="D47" s="1232"/>
      <c r="E47" s="1233"/>
      <c r="F47" s="11">
        <v>2.63</v>
      </c>
      <c r="G47" s="12">
        <v>2.96</v>
      </c>
      <c r="H47" s="12">
        <v>2.95</v>
      </c>
      <c r="I47" s="12">
        <v>2.96</v>
      </c>
      <c r="J47" s="13">
        <v>2.97</v>
      </c>
    </row>
    <row r="48" spans="2:10" ht="57.75" customHeight="1" x14ac:dyDescent="0.15">
      <c r="B48" s="14"/>
      <c r="C48" s="1234" t="s">
        <v>4</v>
      </c>
      <c r="D48" s="1234"/>
      <c r="E48" s="1235"/>
      <c r="F48" s="15">
        <v>2.11</v>
      </c>
      <c r="G48" s="16">
        <v>2.0699999999999998</v>
      </c>
      <c r="H48" s="16">
        <v>1.64</v>
      </c>
      <c r="I48" s="16">
        <v>1.95</v>
      </c>
      <c r="J48" s="17">
        <v>1.64</v>
      </c>
    </row>
    <row r="49" spans="2:10" ht="57.75" customHeight="1" thickBot="1" x14ac:dyDescent="0.2">
      <c r="B49" s="18"/>
      <c r="C49" s="1236" t="s">
        <v>5</v>
      </c>
      <c r="D49" s="1236"/>
      <c r="E49" s="1237"/>
      <c r="F49" s="19">
        <v>1.97</v>
      </c>
      <c r="G49" s="20">
        <v>1.7</v>
      </c>
      <c r="H49" s="20">
        <v>0.56000000000000005</v>
      </c>
      <c r="I49" s="20">
        <v>1.78</v>
      </c>
      <c r="J49" s="21">
        <v>0.78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14+cj+aoLqK9y0es1TJhY8sveA+odZIoH9aVlpzKvuinj8FBDDm0lhP+Ug7BDupHOrRvzzGYygXKgg5Q4wxvNQ==" saltValue="mhcPRSgPlrEPPGHjST/fo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2020-03-30T09:01:37Z</cp:lastPrinted>
  <dcterms:created xsi:type="dcterms:W3CDTF">2020-02-10T03:40:47Z</dcterms:created>
  <dcterms:modified xsi:type="dcterms:W3CDTF">2020-09-28T06:58:04Z</dcterms:modified>
  <cp:category/>
</cp:coreProperties>
</file>