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230" yWindow="-15" windowWidth="1027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41"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U41" i="9"/>
  <c r="C41" i="9"/>
  <c r="BW40" i="9"/>
  <c r="BE40" i="9"/>
  <c r="U40" i="9"/>
  <c r="C40" i="9"/>
  <c r="BW39" i="9"/>
  <c r="BE39" i="9"/>
  <c r="U39" i="9"/>
  <c r="C39" i="9"/>
  <c r="BW38" i="9"/>
  <c r="BE38" i="9"/>
  <c r="C38" i="9"/>
  <c r="BW37" i="9"/>
  <c r="C37" i="9"/>
  <c r="BW34" i="9"/>
  <c r="BW35" i="9" s="1"/>
  <c r="BW36" i="9" s="1"/>
  <c r="C34" i="9"/>
  <c r="C35" i="9" s="1"/>
  <c r="CO34" i="9" l="1"/>
  <c r="CO35" i="9" s="1"/>
  <c r="CO36" i="9" s="1"/>
  <c r="CO37" i="9" s="1"/>
  <c r="CO38" i="9" s="1"/>
  <c r="CO39" i="9" s="1"/>
  <c r="CO40" i="9" s="1"/>
  <c r="CO41" i="9" s="1"/>
  <c r="CO42" i="9" s="1"/>
  <c r="CO43"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AM37" i="9" s="1"/>
  <c r="AM38" i="9" s="1"/>
  <c r="AM39" i="9" s="1"/>
  <c r="AM40" i="9" s="1"/>
  <c r="AM41" i="9" s="1"/>
  <c r="BE34" i="9"/>
  <c r="BE35" i="9" s="1"/>
  <c r="BE36" i="9" s="1"/>
  <c r="BE37" i="9" s="1"/>
</calcChain>
</file>

<file path=xl/sharedStrings.xml><?xml version="1.0" encoding="utf-8"?>
<sst xmlns="http://schemas.openxmlformats.org/spreadsheetml/2006/main" count="970" uniqueCount="566">
  <si>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</si>
  <si>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</si>
  <si>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</si>
  <si>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</si>
  <si>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</si>
  <si>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</si>
  <si>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</si>
  <si>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</si>
  <si>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</si>
  <si>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</si>
  <si>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</si>
  <si>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</si>
  <si>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</si>
  <si>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</si>
  <si>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</si>
  <si>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</si>
  <si>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</si>
  <si>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</si>
  <si>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</si>
  <si>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</si>
  <si>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</si>
  <si>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</si>
  <si>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</si>
  <si>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</si>
  <si>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</si>
  <si>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</si>
  <si>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</si>
  <si>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</si>
  <si>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</si>
  <si>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</si>
  <si>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</si>
  <si>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</si>
  <si>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</si>
  <si>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</si>
  <si>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</si>
  <si>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</si>
  <si>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</si>
  <si>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</si>
  <si>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</si>
  <si>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</si>
  <si>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</si>
  <si>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</si>
  <si>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</si>
  <si>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</si>
  <si>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</si>
  <si>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</si>
  <si>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</si>
  <si>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</si>
  <si>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</si>
  <si>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</si>
  <si>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</si>
  <si>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</si>
  <si>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</si>
  <si>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</si>
  <si>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</si>
  <si>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</si>
  <si>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</si>
  <si>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</si>
  <si>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</si>
  <si>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</si>
  <si>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</si>
  <si>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</si>
  <si>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</si>
  <si>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</si>
  <si>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</si>
  <si>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</si>
  <si>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</si>
  <si>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</si>
  <si>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</si>
  <si>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</si>
  <si>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</si>
  <si>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</si>
  <si>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</si>
  <si>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</si>
  <si>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</si>
  <si>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</si>
  <si>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</si>
  <si>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</si>
  <si>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</si>
  <si>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</si>
  <si>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</si>
  <si>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</si>
  <si>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金沢市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</si>
  <si>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</si>
  <si>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</si>
  <si>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</si>
  <si>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</si>
  <si>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</si>
  <si>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</si>
  <si>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</si>
  <si>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</si>
  <si>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</si>
  <si>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</si>
  <si>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</si>
  <si>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</si>
  <si>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</si>
  <si>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</si>
  <si>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</si>
  <si>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</si>
  <si>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</si>
  <si>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</si>
  <si>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</si>
  <si>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</si>
  <si>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</si>
  <si>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</si>
  <si>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</si>
  <si>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</si>
  <si>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</si>
  <si>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</si>
  <si>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</si>
  <si>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</si>
  <si>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</si>
  <si>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</si>
  <si>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</si>
  <si>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</si>
  <si>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</si>
  <si>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</si>
  <si>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</si>
  <si>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</si>
  <si>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</si>
  <si>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</si>
  <si>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</si>
  <si>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</si>
  <si>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</si>
  <si>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</si>
  <si>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</si>
  <si>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</si>
  <si>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</si>
  <si>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</si>
  <si>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</si>
  <si>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</si>
  <si>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</si>
  <si>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</si>
  <si>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</si>
  <si>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</si>
  <si>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</si>
  <si>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</si>
  <si>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</si>
  <si>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</si>
  <si>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</si>
  <si>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</si>
  <si>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</si>
  <si>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</si>
  <si>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</si>
  <si>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</si>
  <si>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</si>
  <si>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</si>
  <si>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</si>
  <si>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</si>
  <si>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</si>
  <si>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</si>
  <si>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</si>
  <si>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</si>
  <si>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</si>
  <si>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</si>
  <si>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</si>
  <si>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</si>
  <si>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</si>
  <si>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</si>
  <si>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</si>
  <si>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</si>
  <si>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</si>
  <si>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</si>
  <si>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</si>
  <si>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</si>
  <si>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</si>
  <si>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</si>
  <si>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</si>
  <si>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</si>
  <si>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</si>
  <si>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</si>
  <si>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</si>
  <si>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</si>
  <si>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</si>
  <si>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</si>
  <si>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</si>
  <si>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</si>
  <si>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</si>
  <si>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</si>
  <si>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</si>
  <si>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</si>
  <si>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</si>
  <si>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</si>
  <si>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</si>
  <si>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</si>
  <si>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</si>
  <si>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</si>
  <si>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</si>
  <si>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</si>
  <si>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</si>
  <si>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</si>
  <si>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</si>
  <si>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</si>
  <si>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</si>
  <si>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</si>
  <si>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石川県金沢市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</si>
  <si>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</si>
  <si>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</si>
  <si>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</si>
  <si>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</si>
  <si>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</si>
  <si>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</si>
  <si>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</si>
  <si>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</si>
  <si>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</si>
  <si>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</si>
  <si>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</si>
  <si>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</si>
  <si>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</si>
  <si>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</si>
  <si>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</si>
  <si>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</si>
  <si>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</si>
  <si>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</si>
  <si>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</si>
  <si>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</si>
  <si>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</si>
  <si>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</si>
  <si>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</si>
  <si>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</si>
  <si>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</si>
  <si>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</si>
  <si>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</si>
  <si>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</si>
  <si>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</si>
  <si>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</si>
  <si>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</si>
  <si>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</si>
  <si>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</si>
  <si>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</si>
  <si>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</si>
  <si>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</si>
  <si>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</si>
  <si>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</si>
  <si>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</si>
  <si>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</si>
  <si>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</si>
  <si>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</si>
  <si>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</si>
  <si>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</si>
  <si>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</si>
  <si>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</si>
  <si>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</si>
  <si>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</si>
  <si>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</si>
  <si>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</si>
  <si>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</si>
  <si>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</si>
  <si>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</si>
  <si>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</si>
  <si>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</si>
  <si>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</si>
  <si>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</si>
  <si>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</si>
  <si>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</si>
  <si>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</si>
  <si>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</si>
  <si>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</si>
  <si>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</si>
  <si>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</si>
  <si>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</si>
  <si>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</si>
  <si>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</si>
  <si>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</si>
  <si>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</si>
  <si>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</si>
  <si>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</si>
  <si>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</si>
  <si>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</si>
  <si>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</si>
  <si>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</si>
  <si>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</si>
  <si>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</si>
  <si>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</si>
  <si>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</si>
  <si>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</si>
  <si>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</si>
  <si>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</si>
  <si>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</si>
  <si>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</si>
  <si>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</si>
  <si>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</si>
  <si>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</si>
  <si>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</si>
  <si>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</si>
  <si>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</si>
  <si>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</si>
  <si>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</si>
  <si>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</si>
  <si>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</si>
  <si>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</si>
  <si>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</si>
  <si>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</si>
  <si>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</si>
  <si>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</si>
  <si>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</si>
  <si>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</si>
  <si>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</si>
  <si>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</si>
  <si>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</si>
  <si>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</si>
  <si>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</si>
  <si>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</si>
  <si>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</si>
  <si>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</si>
  <si>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</si>
  <si>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</si>
  <si>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</si>
  <si>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</si>
  <si>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</si>
  <si>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</si>
  <si>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</si>
  <si>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</si>
  <si>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</si>
  <si>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</si>
  <si>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</si>
  <si>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</si>
  <si>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</si>
  <si>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</si>
  <si>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</si>
  <si>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</si>
  <si>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</si>
  <si>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</si>
  <si>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</si>
  <si>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</si>
  <si>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</si>
  <si>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</si>
  <si>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</si>
  <si>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</si>
  <si>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</si>
  <si>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</si>
  <si>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</si>
  <si>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</si>
  <si>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</si>
  <si>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</si>
  <si>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</si>
  <si>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</si>
  <si>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</si>
  <si>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</si>
  <si>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</si>
  <si>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</si>
  <si>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</si>
  <si>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</si>
  <si>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</si>
  <si>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石川県金沢市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</si>
  <si>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</si>
  <si>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</si>
  <si>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</si>
  <si>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</si>
  <si>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</si>
  <si>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</si>
  <si>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</si>
  <si>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</si>
  <si>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</si>
  <si>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</si>
  <si>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</si>
  <si>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</si>
  <si>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</si>
  <si>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</si>
  <si>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</si>
  <si>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</si>
  <si>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</si>
  <si>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</si>
  <si>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</si>
  <si>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</si>
  <si>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金沢市公共用地先行取得事業費特別会計</t>
    <phoneticPr fontId="5"/>
  </si>
  <si>
    <t>金沢市母子父子寡婦福祉資金貸付事業費特別会計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</si>
  <si>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</si>
  <si>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</si>
  <si>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</si>
  <si>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</si>
  <si>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</si>
  <si>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</si>
  <si>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</si>
  <si>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</si>
  <si>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</si>
  <si>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</si>
  <si>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</si>
  <si>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</si>
  <si>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</si>
  <si>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金沢市営地方競馬事業費特別会計</t>
    <phoneticPr fontId="5"/>
  </si>
  <si>
    <t>金沢市駐車場事業費特別会計</t>
    <phoneticPr fontId="5"/>
  </si>
  <si>
    <t>金沢市国民健康保険費特別会計</t>
    <phoneticPr fontId="5"/>
  </si>
  <si>
    <t>金沢市後期高齢者医療費特別会計</t>
    <phoneticPr fontId="5"/>
  </si>
  <si>
    <t>金沢市介護保険費特別会計</t>
    <phoneticPr fontId="5"/>
  </si>
  <si>
    <t>金沢市ガス事業特別会計</t>
    <phoneticPr fontId="5"/>
  </si>
  <si>
    <t>法適用企業</t>
    <phoneticPr fontId="5"/>
  </si>
  <si>
    <t>金沢市水道事業特別会計</t>
    <phoneticPr fontId="5"/>
  </si>
  <si>
    <t>金沢市発電事業特別会計</t>
    <phoneticPr fontId="5"/>
  </si>
  <si>
    <t>金沢市工業用水道事業特別会計</t>
    <phoneticPr fontId="5"/>
  </si>
  <si>
    <t>金沢市公共下水道事業特別会計</t>
    <phoneticPr fontId="5"/>
  </si>
  <si>
    <t>金沢市中央卸売市場事業特別会計</t>
    <phoneticPr fontId="5"/>
  </si>
  <si>
    <t>金沢市公設花き地方卸売市場事業特別会計</t>
    <phoneticPr fontId="5"/>
  </si>
  <si>
    <t>金沢市病院事業特別会計</t>
    <phoneticPr fontId="5"/>
  </si>
  <si>
    <t>金沢市農村下水道事業費特別会計</t>
    <phoneticPr fontId="5"/>
  </si>
  <si>
    <t>法非適用企業</t>
    <phoneticPr fontId="5"/>
  </si>
  <si>
    <t>金沢市工業団地造成事業費特別会計</t>
    <phoneticPr fontId="5"/>
  </si>
  <si>
    <t>金沢市市街地再開発事業費特別会計</t>
    <phoneticPr fontId="5"/>
  </si>
  <si>
    <t>金沢市住宅団地建設事業費特別会計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</si>
  <si>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</si>
  <si>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</si>
  <si>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</si>
  <si>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</si>
  <si>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</si>
  <si>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</si>
  <si>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</si>
  <si>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</si>
  <si>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</si>
  <si>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</si>
  <si>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</si>
  <si>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</si>
  <si>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</si>
  <si>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</si>
  <si>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</si>
  <si>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</si>
  <si>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</si>
  <si>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</si>
  <si>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</si>
  <si>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</si>
  <si>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</si>
  <si>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</si>
  <si>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</si>
  <si>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</si>
  <si>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</si>
  <si>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</si>
  <si>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</si>
  <si>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</si>
  <si>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</si>
  <si>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</si>
  <si>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</si>
  <si>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</si>
  <si>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</si>
  <si>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</si>
  <si>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</si>
  <si>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</si>
  <si>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</si>
  <si>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</si>
  <si>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</si>
  <si>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</si>
  <si>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</si>
  <si>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</si>
  <si>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</si>
  <si>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</si>
  <si>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</si>
  <si>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</si>
  <si>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</si>
  <si>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</si>
  <si>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</si>
  <si>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</si>
  <si>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</si>
  <si>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</si>
  <si>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</si>
  <si>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</si>
  <si>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</si>
  <si>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</si>
  <si>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</si>
  <si>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</si>
  <si>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</si>
  <si>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</si>
  <si>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</si>
  <si>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</si>
  <si>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</si>
  <si>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</si>
  <si>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</si>
  <si>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</si>
  <si>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</si>
  <si>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</si>
  <si>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</si>
  <si>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</si>
  <si>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</si>
  <si>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</si>
  <si>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</si>
  <si>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</si>
  <si>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</si>
  <si>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</si>
  <si>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</si>
  <si>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</si>
  <si>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</si>
  <si>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</si>
  <si>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</si>
  <si>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</si>
  <si>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</si>
  <si>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</si>
  <si>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</si>
  <si>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</si>
  <si>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</si>
  <si>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</si>
  <si>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</si>
  <si>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</si>
  <si>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</si>
  <si>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</si>
  <si>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</si>
  <si>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</si>
  <si>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</si>
  <si>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</si>
  <si>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</si>
  <si>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</si>
  <si>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</si>
  <si>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</si>
  <si>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</si>
  <si>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</si>
  <si>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</si>
  <si>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</si>
  <si>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</si>
  <si>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</si>
  <si>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</si>
  <si>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</si>
  <si>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</si>
  <si>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</si>
  <si>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</si>
  <si>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</si>
  <si>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</si>
  <si>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</si>
  <si>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</si>
  <si>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</si>
  <si>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</si>
  <si>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</si>
  <si>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</si>
  <si>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</si>
  <si>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</si>
  <si>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</si>
  <si>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</si>
  <si>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</si>
  <si>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</si>
  <si>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</si>
  <si>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</si>
  <si>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</si>
  <si>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</si>
  <si>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</si>
  <si>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</si>
  <si>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</si>
  <si>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金沢市水道事業特別会計</t>
  </si>
  <si>
    <t>金沢市公共下水道事業特別会計</t>
  </si>
  <si>
    <t>金沢市病院事業特別会計</t>
  </si>
  <si>
    <t>金沢市ガス事業特別会計</t>
  </si>
  <si>
    <t>一般会計</t>
  </si>
  <si>
    <t>金沢市中央卸売市場事業特別会計</t>
  </si>
  <si>
    <t>金沢市国民健康保険費特別会計</t>
  </si>
  <si>
    <t>▲ 0.16</t>
  </si>
  <si>
    <t>金沢市発電事業特別会計</t>
  </si>
  <si>
    <t>その他会計（赤字）</t>
  </si>
  <si>
    <t>その他会計（黒字）</t>
  </si>
  <si>
    <t xml:space="preserve"> (株)金沢商業活性化センター</t>
    <phoneticPr fontId="2"/>
  </si>
  <si>
    <t xml:space="preserve"> (公財)石川県音楽文化振興事業団</t>
    <phoneticPr fontId="2"/>
  </si>
  <si>
    <t xml:space="preserve"> (公財)横浜記念金沢の文化創生財団</t>
    <phoneticPr fontId="2"/>
  </si>
  <si>
    <t xml:space="preserve"> (公財)金沢芸術創造財団</t>
    <phoneticPr fontId="2"/>
  </si>
  <si>
    <t xml:space="preserve"> (公財)金沢文化振興財団</t>
    <phoneticPr fontId="2"/>
  </si>
  <si>
    <t xml:space="preserve"> (公財)金沢国際交流財団</t>
    <phoneticPr fontId="2"/>
  </si>
  <si>
    <t xml:space="preserve"> (公社)金沢職人大学校</t>
    <phoneticPr fontId="2"/>
  </si>
  <si>
    <t xml:space="preserve"> 金沢市土地開発公社</t>
    <phoneticPr fontId="2"/>
  </si>
  <si>
    <t xml:space="preserve"> 公立大学法人金沢美術工芸大学</t>
    <phoneticPr fontId="2"/>
  </si>
  <si>
    <t xml:space="preserve"> (一財)石川県文化・産業振興基金</t>
    <phoneticPr fontId="2"/>
  </si>
  <si>
    <t xml:space="preserve"> (一財)石川県金沢勤労者プラザ</t>
    <phoneticPr fontId="2"/>
  </si>
  <si>
    <t>(公財)金沢勤労者福祉サービスセンター</t>
    <phoneticPr fontId="2"/>
  </si>
  <si>
    <t xml:space="preserve"> （一社）石川県金沢食肉公社</t>
    <phoneticPr fontId="2"/>
  </si>
  <si>
    <t xml:space="preserve"> (公社)金沢ボランティア大学校</t>
    <phoneticPr fontId="2"/>
  </si>
  <si>
    <t xml:space="preserve"> (公財)金沢市スポーツ事業団</t>
    <phoneticPr fontId="2"/>
  </si>
  <si>
    <t xml:space="preserve"> (公財)金沢市福祉サービス公社</t>
    <phoneticPr fontId="2"/>
  </si>
  <si>
    <t xml:space="preserve"> (公財)金沢総合健康センター</t>
    <phoneticPr fontId="2"/>
  </si>
  <si>
    <t xml:space="preserve"> (一財)石川県県民ふれあい公社</t>
    <phoneticPr fontId="2"/>
  </si>
  <si>
    <t xml:space="preserve"> (公財)金沢まちづくり財団</t>
    <phoneticPr fontId="2"/>
  </si>
  <si>
    <t xml:space="preserve"> (公財)金沢子ども科学財団</t>
    <phoneticPr fontId="2"/>
  </si>
  <si>
    <t xml:space="preserve"> (公財)金沢市水道サービス公社</t>
    <phoneticPr fontId="2"/>
  </si>
  <si>
    <t>石川県市町村消防賞じゅつ金組合</t>
    <rPh sb="0" eb="2">
      <t>イシカワ</t>
    </rPh>
    <rPh sb="2" eb="3">
      <t>ケン</t>
    </rPh>
    <rPh sb="3" eb="6">
      <t>シチョウソン</t>
    </rPh>
    <rPh sb="6" eb="8">
      <t>ショウボウ</t>
    </rPh>
    <rPh sb="8" eb="9">
      <t>ショウ</t>
    </rPh>
    <rPh sb="12" eb="13">
      <t>キン</t>
    </rPh>
    <rPh sb="13" eb="15">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</si>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</sst>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74688</c:v>
                </c:pt>
                <c:pt idx="1">
                  <c:v>68797</c:v>
                </c:pt>
                <c:pt idx="2">
                  <c:v>50247</c:v>
                </c:pt>
                <c:pt idx="3">
                  <c:v>53675</c:v>
                </c:pt>
                <c:pt idx="4">
                  <c:v>57723</c:v>
                </c:pt>
              </c:numCache>
            </c:numRef>
          </c:val>
          <c:smooth val="0"/>
        </c:ser>
        <c:dLbls>
          <c:showLegendKey val="0"/>
          <c:showVal val="0"/>
          <c:showCatName val="0"/>
          <c:showSerName val="0"/>
          <c:showPercent val="0"/>
          <c:showBubbleSize val="0"/>
        </c:dLbls>
        <c:marker val="1"/>
        <c:smooth val="0"/>
        <c:axId val="117005312"/>
        <c:axId val="117007488"/>
      </c:lineChart>
      <c:catAx>
        <c:axId val="117005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07488"/>
        <c:crosses val="autoZero"/>
        <c:auto val="1"/>
        <c:lblAlgn val="ctr"/>
        <c:lblOffset val="100"/>
        <c:tickLblSkip val="1"/>
        <c:tickMarkSkip val="1"/>
        <c:noMultiLvlLbl val="0"/>
      </c:catAx>
      <c:valAx>
        <c:axId val="117007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0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1.98</c:v>
                </c:pt>
                <c:pt idx="1">
                  <c:v>2.02</c:v>
                </c:pt>
                <c:pt idx="2">
                  <c:v>2.09</c:v>
                </c:pt>
                <c:pt idx="3">
                  <c:v>2.09</c:v>
                </c:pt>
                <c:pt idx="4">
                  <c:v>2.11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2.66</c:v>
                </c:pt>
                <c:pt idx="1">
                  <c:v>2.64</c:v>
                </c:pt>
                <c:pt idx="2">
                  <c:v>2.65</c:v>
                </c:pt>
                <c:pt idx="3">
                  <c:v>2.63</c:v>
                </c:pt>
                <c:pt idx="4">
                  <c:v>2.63</c:v>
                </c:pt>
              </c:numCache>
            </c:numRef>
          </c:val>
        </c:ser>
        <c:dLbls>
          <c:showLegendKey val="0"/>
          <c:showVal val="0"/>
          <c:showCatName val="0"/>
          <c:showSerName val="0"/>
          <c:showPercent val="0"/>
          <c:showBubbleSize val="0"/>
        </c:dLbls>
        <c:gapWidth val="250"/>
        <c:overlap val="100"/>
        <c:axId val="117278976"/>
        <c:axId val="11729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2.0299999999999998</c:v>
                </c:pt>
                <c:pt idx="1">
                  <c:v>2.0099999999999998</c:v>
                </c:pt>
                <c:pt idx="2">
                  <c:v>2.04</c:v>
                </c:pt>
                <c:pt idx="3">
                  <c:v>1.96</c:v>
                </c:pt>
                <c:pt idx="4">
                  <c:v>1.97</c:v>
                </c:pt>
              </c:numCache>
            </c:numRef>
          </c:val>
          <c:smooth val="0"/>
        </c:ser>
        <c:dLbls>
          <c:showLegendKey val="0"/>
          <c:showVal val="0"/>
          <c:showCatName val="0"/>
          <c:showSerName val="0"/>
          <c:showPercent val="0"/>
          <c:showBubbleSize val="0"/>
        </c:dLbls>
        <c:marker val="1"/>
        <c:smooth val="0"/>
        <c:axId val="117278976"/>
        <c:axId val="117293440"/>
      </c:lineChart>
      <c:catAx>
        <c:axId val="1172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93440"/>
        <c:crosses val="autoZero"/>
        <c:auto val="1"/>
        <c:lblAlgn val="ctr"/>
        <c:lblOffset val="100"/>
        <c:tickLblSkip val="1"/>
        <c:tickMarkSkip val="1"/>
        <c:noMultiLvlLbl val="0"/>
      </c:catAx>
      <c:valAx>
        <c:axId val="11729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7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1.42</c:v>
                </c:pt>
                <c:pt idx="2">
                  <c:v>#N/A</c:v>
                </c:pt>
                <c:pt idx="3">
                  <c:v>1.37</c:v>
                </c:pt>
                <c:pt idx="4">
                  <c:v>#N/A</c:v>
                </c:pt>
                <c:pt idx="5">
                  <c:v>1.93</c:v>
                </c:pt>
                <c:pt idx="6">
                  <c:v>#N/A</c:v>
                </c:pt>
                <c:pt idx="7">
                  <c:v>2.17</c:v>
                </c:pt>
                <c:pt idx="8">
                  <c:v>#N/A</c:v>
                </c:pt>
                <c:pt idx="9">
                  <c:v>2.88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金沢市発電事業特別会計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2.13</c:v>
                </c:pt>
                <c:pt idx="2">
                  <c:v>#N/A</c:v>
                </c:pt>
                <c:pt idx="3">
                  <c:v>1.97</c:v>
                </c:pt>
                <c:pt idx="4">
                  <c:v>#N/A</c:v>
                </c:pt>
                <c:pt idx="5">
                  <c:v>1.75</c:v>
                </c:pt>
                <c:pt idx="6">
                  <c:v>#N/A</c:v>
                </c:pt>
                <c:pt idx="7">
                  <c:v>1.72</c:v>
                </c:pt>
                <c:pt idx="8">
                  <c:v>#N/A</c:v>
                </c:pt>
                <c:pt idx="9">
                  <c:v>1.05</c:v>
                </c:pt>
              </c:numCache>
            </c:numRef>
          </c:val>
        </c:ser>
        <c:ser>
          <c:idx val="3"/>
          <c:order val="3"/>
          <c:tx>
            <c:strRef>
              <c:f>データシート!$A$30</c:f>
              <c:strCache>
                <c:ptCount val="1"/>
                <c:pt idx="0">
                  <c:v>金沢市国民健康保険費特別会計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0.16</c:v>
                </c:pt>
                <c:pt idx="1">
                  <c:v>#N/A</c:v>
                </c:pt>
                <c:pt idx="2">
                  <c:v>#N/A</c:v>
                </c:pt>
                <c:pt idx="3">
                  <c:v>0.12</c:v>
                </c:pt>
                <c:pt idx="4">
                  <c:v>#N/A</c:v>
                </c:pt>
                <c:pt idx="5">
                  <c:v>0.42</c:v>
                </c:pt>
                <c:pt idx="6">
                  <c:v>#N/A</c:v>
                </c:pt>
                <c:pt idx="7">
                  <c:v>0.65</c:v>
                </c:pt>
                <c:pt idx="8">
                  <c:v>#N/A</c:v>
                </c:pt>
                <c:pt idx="9">
                  <c:v>1.3</c:v>
                </c:pt>
              </c:numCache>
            </c:numRef>
          </c:val>
        </c:ser>
        <c:ser>
          <c:idx val="4"/>
          <c:order val="4"/>
          <c:tx>
            <c:strRef>
              <c:f>データシート!$A$31</c:f>
              <c:strCache>
                <c:ptCount val="1"/>
                <c:pt idx="0">
                  <c:v>金沢市中央卸売市場事業特別会計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1.04</c:v>
                </c:pt>
                <c:pt idx="2">
                  <c:v>#N/A</c:v>
                </c:pt>
                <c:pt idx="3">
                  <c:v>1.1599999999999999</c:v>
                </c:pt>
                <c:pt idx="4">
                  <c:v>#N/A</c:v>
                </c:pt>
                <c:pt idx="5">
                  <c:v>1.27</c:v>
                </c:pt>
                <c:pt idx="6">
                  <c:v>#N/A</c:v>
                </c:pt>
                <c:pt idx="7">
                  <c:v>1.4</c:v>
                </c:pt>
                <c:pt idx="8">
                  <c:v>#N/A</c:v>
                </c:pt>
                <c:pt idx="9">
                  <c:v>1.47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1.92</c:v>
                </c:pt>
                <c:pt idx="2">
                  <c:v>#N/A</c:v>
                </c:pt>
                <c:pt idx="3">
                  <c:v>1.95</c:v>
                </c:pt>
                <c:pt idx="4">
                  <c:v>#N/A</c:v>
                </c:pt>
                <c:pt idx="5">
                  <c:v>2.0099999999999998</c:v>
                </c:pt>
                <c:pt idx="6">
                  <c:v>#N/A</c:v>
                </c:pt>
                <c:pt idx="7">
                  <c:v>1.99</c:v>
                </c:pt>
                <c:pt idx="8">
                  <c:v>#N/A</c:v>
                </c:pt>
                <c:pt idx="9">
                  <c:v>2.02</c:v>
                </c:pt>
              </c:numCache>
            </c:numRef>
          </c:val>
        </c:ser>
        <c:ser>
          <c:idx val="6"/>
          <c:order val="6"/>
          <c:tx>
            <c:strRef>
              <c:f>データシート!$A$33</c:f>
              <c:strCache>
                <c:ptCount val="1"/>
                <c:pt idx="0">
                  <c:v>金沢市ガス事業特別会計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1.04</c:v>
                </c:pt>
                <c:pt idx="2">
                  <c:v>#N/A</c:v>
                </c:pt>
                <c:pt idx="3">
                  <c:v>1.56</c:v>
                </c:pt>
                <c:pt idx="4">
                  <c:v>#N/A</c:v>
                </c:pt>
                <c:pt idx="5">
                  <c:v>2.04</c:v>
                </c:pt>
                <c:pt idx="6">
                  <c:v>#N/A</c:v>
                </c:pt>
                <c:pt idx="7">
                  <c:v>2.27</c:v>
                </c:pt>
                <c:pt idx="8">
                  <c:v>#N/A</c:v>
                </c:pt>
                <c:pt idx="9">
                  <c:v>2.4500000000000002</c:v>
                </c:pt>
              </c:numCache>
            </c:numRef>
          </c:val>
        </c:ser>
        <c:ser>
          <c:idx val="7"/>
          <c:order val="7"/>
          <c:tx>
            <c:strRef>
              <c:f>データシート!$A$34</c:f>
              <c:strCache>
                <c:ptCount val="1"/>
                <c:pt idx="0">
                  <c:v>金沢市病院事業特別会計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2.85</c:v>
                </c:pt>
                <c:pt idx="2">
                  <c:v>#N/A</c:v>
                </c:pt>
                <c:pt idx="3">
                  <c:v>3.16</c:v>
                </c:pt>
                <c:pt idx="4">
                  <c:v>#N/A</c:v>
                </c:pt>
                <c:pt idx="5">
                  <c:v>2.99</c:v>
                </c:pt>
                <c:pt idx="6">
                  <c:v>#N/A</c:v>
                </c:pt>
                <c:pt idx="7">
                  <c:v>3.09</c:v>
                </c:pt>
                <c:pt idx="8">
                  <c:v>#N/A</c:v>
                </c:pt>
                <c:pt idx="9">
                  <c:v>3.22</c:v>
                </c:pt>
              </c:numCache>
            </c:numRef>
          </c:val>
        </c:ser>
        <c:ser>
          <c:idx val="8"/>
          <c:order val="8"/>
          <c:tx>
            <c:strRef>
              <c:f>データシート!$A$35</c:f>
              <c:strCache>
                <c:ptCount val="1"/>
                <c:pt idx="0">
                  <c:v>金沢市公共下水道事業特別会計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4.37</c:v>
                </c:pt>
                <c:pt idx="2">
                  <c:v>#N/A</c:v>
                </c:pt>
                <c:pt idx="3">
                  <c:v>4.04</c:v>
                </c:pt>
                <c:pt idx="4">
                  <c:v>#N/A</c:v>
                </c:pt>
                <c:pt idx="5">
                  <c:v>3.89</c:v>
                </c:pt>
                <c:pt idx="6">
                  <c:v>#N/A</c:v>
                </c:pt>
                <c:pt idx="7">
                  <c:v>3.74</c:v>
                </c:pt>
                <c:pt idx="8">
                  <c:v>#N/A</c:v>
                </c:pt>
                <c:pt idx="9">
                  <c:v>3.48</c:v>
                </c:pt>
              </c:numCache>
            </c:numRef>
          </c:val>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4.96</c:v>
                </c:pt>
                <c:pt idx="2">
                  <c:v>#N/A</c:v>
                </c:pt>
                <c:pt idx="3">
                  <c:v>5.34</c:v>
                </c:pt>
                <c:pt idx="4">
                  <c:v>#N/A</c:v>
                </c:pt>
                <c:pt idx="5">
                  <c:v>5.9</c:v>
                </c:pt>
                <c:pt idx="6">
                  <c:v>#N/A</c:v>
                </c:pt>
                <c:pt idx="7">
                  <c:v>5.97</c:v>
                </c:pt>
                <c:pt idx="8">
                  <c:v>#N/A</c:v>
                </c:pt>
                <c:pt idx="9">
                  <c:v>6.09</c:v>
                </c:pt>
              </c:numCache>
            </c:numRef>
          </c:val>
        </c:ser>
        <c:dLbls>
          <c:showLegendKey val="0"/>
          <c:showVal val="0"/>
          <c:showCatName val="0"/>
          <c:showSerName val="0"/>
          <c:showPercent val="0"/>
          <c:showBubbleSize val="0"/>
        </c:dLbls>
        <c:gapWidth val="150"/>
        <c:overlap val="100"/>
        <c:axId val="117424512"/>
        <c:axId val="117426048"/>
      </c:barChart>
      <c:catAx>
        <c:axId val="1174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26048"/>
        <c:crosses val="autoZero"/>
        <c:auto val="1"/>
        <c:lblAlgn val="ctr"/>
        <c:lblOffset val="100"/>
        <c:tickLblSkip val="1"/>
        <c:tickMarkSkip val="1"/>
        <c:noMultiLvlLbl val="0"/>
      </c:catAx>
      <c:valAx>
        <c:axId val="11742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2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25625</c:v>
                </c:pt>
                <c:pt idx="5">
                  <c:v>25608</c:v>
                </c:pt>
                <c:pt idx="8">
                  <c:v>25260</c:v>
                </c:pt>
                <c:pt idx="11">
                  <c:v>25610</c:v>
                </c:pt>
                <c:pt idx="14">
                  <c:v>26096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56</c:v>
                </c:pt>
                <c:pt idx="3">
                  <c:v>54</c:v>
                </c:pt>
                <c:pt idx="6">
                  <c:v>51</c:v>
                </c:pt>
                <c:pt idx="9">
                  <c:v>32</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7094</c:v>
                </c:pt>
                <c:pt idx="3">
                  <c:v>7304</c:v>
                </c:pt>
                <c:pt idx="6">
                  <c:v>6695</c:v>
                </c:pt>
                <c:pt idx="9">
                  <c:v>6867</c:v>
                </c:pt>
                <c:pt idx="12">
                  <c:v>6379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25587</c:v>
                </c:pt>
                <c:pt idx="3">
                  <c:v>25182</c:v>
                </c:pt>
                <c:pt idx="6">
                  <c:v>25406</c:v>
                </c:pt>
                <c:pt idx="9">
                  <c:v>25014</c:v>
                </c:pt>
                <c:pt idx="12">
                  <c:v>25460</c:v>
                </c:pt>
              </c:numCache>
            </c:numRef>
          </c:val>
        </c:ser>
        <c:dLbls>
          <c:showLegendKey val="0"/>
          <c:showVal val="0"/>
          <c:showCatName val="0"/>
          <c:showSerName val="0"/>
          <c:showPercent val="0"/>
          <c:showBubbleSize val="0"/>
        </c:dLbls>
        <c:gapWidth val="100"/>
        <c:overlap val="100"/>
        <c:axId val="116288896"/>
        <c:axId val="116315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7113</c:v>
                </c:pt>
                <c:pt idx="2">
                  <c:v>#N/A</c:v>
                </c:pt>
                <c:pt idx="3">
                  <c:v>#N/A</c:v>
                </c:pt>
                <c:pt idx="4">
                  <c:v>6933</c:v>
                </c:pt>
                <c:pt idx="5">
                  <c:v>#N/A</c:v>
                </c:pt>
                <c:pt idx="6">
                  <c:v>#N/A</c:v>
                </c:pt>
                <c:pt idx="7">
                  <c:v>6893</c:v>
                </c:pt>
                <c:pt idx="8">
                  <c:v>#N/A</c:v>
                </c:pt>
                <c:pt idx="9">
                  <c:v>#N/A</c:v>
                </c:pt>
                <c:pt idx="10">
                  <c:v>6303</c:v>
                </c:pt>
                <c:pt idx="11">
                  <c:v>#N/A</c:v>
                </c:pt>
                <c:pt idx="12">
                  <c:v>#N/A</c:v>
                </c:pt>
                <c:pt idx="13">
                  <c:v>5767</c:v>
                </c:pt>
                <c:pt idx="14">
                  <c:v>#N/A</c:v>
                </c:pt>
              </c:numCache>
            </c:numRef>
          </c:val>
          <c:smooth val="0"/>
        </c:ser>
        <c:dLbls>
          <c:showLegendKey val="0"/>
          <c:showVal val="0"/>
          <c:showCatName val="0"/>
          <c:showSerName val="0"/>
          <c:showPercent val="0"/>
          <c:showBubbleSize val="0"/>
        </c:dLbls>
        <c:marker val="1"/>
        <c:smooth val="0"/>
        <c:axId val="116288896"/>
        <c:axId val="116315648"/>
      </c:lineChart>
      <c:catAx>
        <c:axId val="1162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15648"/>
        <c:crosses val="autoZero"/>
        <c:auto val="1"/>
        <c:lblAlgn val="ctr"/>
        <c:lblOffset val="100"/>
        <c:tickLblSkip val="1"/>
        <c:tickMarkSkip val="1"/>
        <c:noMultiLvlLbl val="0"/>
      </c:catAx>
      <c:valAx>
        <c:axId val="11631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214755</c:v>
                </c:pt>
                <c:pt idx="5">
                  <c:v>214053</c:v>
                </c:pt>
                <c:pt idx="8">
                  <c:v>218316</c:v>
                </c:pt>
                <c:pt idx="11">
                  <c:v>211144</c:v>
                </c:pt>
                <c:pt idx="14">
                  <c:v>206729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68610</c:v>
                </c:pt>
                <c:pt idx="5">
                  <c:v>64539</c:v>
                </c:pt>
                <c:pt idx="8">
                  <c:v>59528</c:v>
                </c:pt>
                <c:pt idx="11">
                  <c:v>57845</c:v>
                </c:pt>
                <c:pt idx="14">
                  <c:v>55048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10976</c:v>
                </c:pt>
                <c:pt idx="5">
                  <c:v>11518</c:v>
                </c:pt>
                <c:pt idx="8">
                  <c:v>11920</c:v>
                </c:pt>
                <c:pt idx="11">
                  <c:v>13336</c:v>
                </c:pt>
                <c:pt idx="14">
                  <c:v>12141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672</c:v>
                </c:pt>
                <c:pt idx="3">
                  <c:v>635</c:v>
                </c:pt>
                <c:pt idx="6">
                  <c:v>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21949</c:v>
                </c:pt>
                <c:pt idx="3">
                  <c:v>21657</c:v>
                </c:pt>
                <c:pt idx="6">
                  <c:v>21110</c:v>
                </c:pt>
                <c:pt idx="9">
                  <c:v>20195</c:v>
                </c:pt>
                <c:pt idx="12">
                  <c:v>18480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98765</c:v>
                </c:pt>
                <c:pt idx="3">
                  <c:v>93338</c:v>
                </c:pt>
                <c:pt idx="6">
                  <c:v>92598</c:v>
                </c:pt>
                <c:pt idx="9">
                  <c:v>88640</c:v>
                </c:pt>
                <c:pt idx="12">
                  <c:v>86103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11386</c:v>
                </c:pt>
                <c:pt idx="3">
                  <c:v>9480</c:v>
                </c:pt>
                <c:pt idx="6">
                  <c:v>6546</c:v>
                </c:pt>
                <c:pt idx="9">
                  <c:v>6410</c:v>
                </c:pt>
                <c:pt idx="12">
                  <c:v>1103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252597</c:v>
                </c:pt>
                <c:pt idx="3">
                  <c:v>249513</c:v>
                </c:pt>
                <c:pt idx="6">
                  <c:v>245360</c:v>
                </c:pt>
                <c:pt idx="9">
                  <c:v>240729</c:v>
                </c:pt>
                <c:pt idx="12">
                  <c:v>236614</c:v>
                </c:pt>
              </c:numCache>
            </c:numRef>
          </c:val>
        </c:ser>
        <c:dLbls>
          <c:showLegendKey val="0"/>
          <c:showVal val="0"/>
          <c:showCatName val="0"/>
          <c:showSerName val="0"/>
          <c:showPercent val="0"/>
          <c:showBubbleSize val="0"/>
        </c:dLbls>
        <c:gapWidth val="100"/>
        <c:overlap val="100"/>
        <c:axId val="89484672"/>
        <c:axId val="8950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91028</c:v>
                </c:pt>
                <c:pt idx="2">
                  <c:v>#N/A</c:v>
                </c:pt>
                <c:pt idx="3">
                  <c:v>#N/A</c:v>
                </c:pt>
                <c:pt idx="4">
                  <c:v>84513</c:v>
                </c:pt>
                <c:pt idx="5">
                  <c:v>#N/A</c:v>
                </c:pt>
                <c:pt idx="6">
                  <c:v>#N/A</c:v>
                </c:pt>
                <c:pt idx="7">
                  <c:v>75855</c:v>
                </c:pt>
                <c:pt idx="8">
                  <c:v>#N/A</c:v>
                </c:pt>
                <c:pt idx="9">
                  <c:v>#N/A</c:v>
                </c:pt>
                <c:pt idx="10">
                  <c:v>73650</c:v>
                </c:pt>
                <c:pt idx="11">
                  <c:v>#N/A</c:v>
                </c:pt>
                <c:pt idx="12">
                  <c:v>#N/A</c:v>
                </c:pt>
                <c:pt idx="13">
                  <c:v>68381</c:v>
                </c:pt>
                <c:pt idx="14">
                  <c:v>#N/A</c:v>
                </c:pt>
              </c:numCache>
            </c:numRef>
          </c:val>
          <c:smooth val="0"/>
        </c:ser>
        <c:dLbls>
          <c:showLegendKey val="0"/>
          <c:showVal val="0"/>
          <c:showCatName val="0"/>
          <c:showSerName val="0"/>
          <c:showPercent val="0"/>
          <c:showBubbleSize val="0"/>
        </c:dLbls>
        <c:marker val="1"/>
        <c:smooth val="0"/>
        <c:axId val="89484672"/>
        <c:axId val="89503232"/>
      </c:lineChart>
      <c:catAx>
        <c:axId val="894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503232"/>
        <c:crosses val="autoZero"/>
        <c:auto val="1"/>
        <c:lblAlgn val="ctr"/>
        <c:lblOffset val="100"/>
        <c:tickLblSkip val="1"/>
        <c:tickMarkSkip val="1"/>
        <c:noMultiLvlLbl val="0"/>
      </c:catAx>
      <c:valAx>
        <c:axId val="8950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453,081
448,568
468.64
181,440,997
178,744,210
2,170,305
102,944,011
234,036,669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類似団体の平均とほぼ同水準であり、今後も歳出削減や徴収率の向上等に取り組み、税財政基盤の強化に努めていく。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81280</xdr:rowOff>
    </xdr:to>
    <xdr:cxnSp macro="">
      <xdr:nvCxnSpPr>
        <xdr:cNvPr id="65" name="直線コネクタ 64"/>
        <xdr:cNvCxnSpPr/>
      </xdr:nvCxnSpPr>
      <xdr:spPr>
        <a:xfrm flipV="1">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105410</xdr:rowOff>
    </xdr:to>
    <xdr:cxnSp macro="">
      <xdr:nvCxnSpPr>
        <xdr:cNvPr id="68" name="直線コネクタ 67"/>
        <xdr:cNvCxnSpPr/>
      </xdr:nvCxnSpPr>
      <xdr:spPr>
        <a:xfrm flipV="1">
          <a:off x="3225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105410</xdr:rowOff>
    </xdr:to>
    <xdr:cxnSp macro="">
      <xdr:nvCxnSpPr>
        <xdr:cNvPr id="71" name="直線コネクタ 70"/>
        <xdr:cNvCxnSpPr/>
      </xdr:nvCxnSpPr>
      <xdr:spPr>
        <a:xfrm>
          <a:off x="2336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81280</xdr:rowOff>
    </xdr:to>
    <xdr:cxnSp macro="">
      <xdr:nvCxnSpPr>
        <xdr:cNvPr id="74" name="直線コネクタ 73"/>
        <xdr:cNvCxnSpPr/>
      </xdr:nvCxnSpPr>
      <xdr:spPr>
        <a:xfrm>
          <a:off x="1447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4" name="円/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5"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6" name="円/楕円 85"/>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7" name="テキスト ボックス 86"/>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54610</xdr:rowOff>
    </xdr:from>
    <xdr:to>
      <xdr:col>4</xdr:col>
      <xdr:colOff>533400</xdr:colOff>
      <xdr:row>39</xdr:row>
      <xdr:rowOff>156210</xdr:rowOff>
    </xdr:to>
    <xdr:sp macro="" textlink="">
      <xdr:nvSpPr>
        <xdr:cNvPr id="88" name="円/楕円 87"/>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166387</xdr:rowOff>
    </xdr:from>
    <xdr:ext cx="762000" cy="259045"/>
    <xdr:sp macro="" textlink="">
      <xdr:nvSpPr>
        <xdr:cNvPr id="89" name="テキスト ボックス 88"/>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0" name="円/楕円 89"/>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1" name="テキスト ボックス 90"/>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2" name="円/楕円 91"/>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3" name="テキスト ボックス 92"/>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が増加しているものの、類似団体に比べても財政の弾力性、健全性は保たれている。引き続き、扶助費や公債費などの義務的経費の増嵩が予想されることから、行財政改革を徹底し、弾力性の維持に努めていく。</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167386</xdr:rowOff>
    </xdr:from>
    <xdr:to>
      <xdr:col>7</xdr:col>
      <xdr:colOff>152400</xdr:colOff>
      <xdr:row>64</xdr:row>
      <xdr:rowOff>58674</xdr:rowOff>
    </xdr:to>
    <xdr:cxnSp macro="">
      <xdr:nvCxnSpPr>
        <xdr:cNvPr id="126" name="直線コネクタ 125"/>
        <xdr:cNvCxnSpPr/>
      </xdr:nvCxnSpPr>
      <xdr:spPr>
        <a:xfrm>
          <a:off x="4114800" y="1096873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167386</xdr:rowOff>
    </xdr:from>
    <xdr:to>
      <xdr:col>6</xdr:col>
      <xdr:colOff>0</xdr:colOff>
      <xdr:row>64</xdr:row>
      <xdr:rowOff>39370</xdr:rowOff>
    </xdr:to>
    <xdr:cxnSp macro="">
      <xdr:nvCxnSpPr>
        <xdr:cNvPr id="129" name="直線コネクタ 128"/>
        <xdr:cNvCxnSpPr/>
      </xdr:nvCxnSpPr>
      <xdr:spPr>
        <a:xfrm flipV="1">
          <a:off x="3225800" y="109687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39370</xdr:rowOff>
    </xdr:to>
    <xdr:cxnSp macro="">
      <xdr:nvCxnSpPr>
        <xdr:cNvPr id="132" name="直線コネクタ 131"/>
        <xdr:cNvCxnSpPr/>
      </xdr:nvCxnSpPr>
      <xdr:spPr>
        <a:xfrm>
          <a:off x="2336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63</xdr:row>
      <xdr:rowOff>152908</xdr:rowOff>
    </xdr:to>
    <xdr:cxnSp macro="">
      <xdr:nvCxnSpPr>
        <xdr:cNvPr id="135" name="直線コネクタ 134"/>
        <xdr:cNvCxnSpPr/>
      </xdr:nvCxnSpPr>
      <xdr:spPr>
        <a:xfrm flipV="1">
          <a:off x="1447800" y="10939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5" name="円/楕円 144"/>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24401</xdr:rowOff>
    </xdr:from>
    <xdr:ext cx="762000" cy="259045"/>
    <xdr:sp macro="" textlink="">
      <xdr:nvSpPr>
        <xdr:cNvPr id="146" name="財政構造の弾力性該当値テキスト"/>
        <xdr:cNvSpPr txBox="1"/>
      </xdr:nvSpPr>
      <xdr:spPr>
        <a:xfrm>
          <a:off x="50419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47" name="円/楕円 146"/>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56913</xdr:rowOff>
    </xdr:from>
    <xdr:ext cx="736600" cy="259045"/>
    <xdr:sp macro="" textlink="">
      <xdr:nvSpPr>
        <xdr:cNvPr id="148" name="テキスト ボックス 147"/>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49" name="円/楕円 148"/>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0" name="テキスト ボックス 149"/>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1" name="円/楕円 150"/>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27957</xdr:rowOff>
    </xdr:from>
    <xdr:ext cx="762000" cy="259045"/>
    <xdr:sp macro="" textlink="">
      <xdr:nvSpPr>
        <xdr:cNvPr id="152" name="テキスト ボックス 151"/>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3" name="円/楕円 152"/>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42435</xdr:rowOff>
    </xdr:from>
    <xdr:ext cx="762000" cy="259045"/>
    <xdr:sp macro="" textlink="">
      <xdr:nvSpPr>
        <xdr:cNvPr id="154" name="テキスト ボックス 153"/>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定員の適正化や行政経費の削減、事務事業の見直しに努めてきた結果、類似団体の平均を下回っている。引き続き、行財政改革を徹底し、コストの削減に努めていく。</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43462</xdr:rowOff>
    </xdr:from>
    <xdr:to>
      <xdr:col>7</xdr:col>
      <xdr:colOff>152400</xdr:colOff>
      <xdr:row>80</xdr:row>
      <xdr:rowOff>101098</xdr:rowOff>
    </xdr:to>
    <xdr:cxnSp macro="">
      <xdr:nvCxnSpPr>
        <xdr:cNvPr id="191" name="直線コネクタ 190"/>
        <xdr:cNvCxnSpPr/>
      </xdr:nvCxnSpPr>
      <xdr:spPr>
        <a:xfrm>
          <a:off x="4114800" y="13759462"/>
          <a:ext cx="838200" cy="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43462</xdr:rowOff>
    </xdr:from>
    <xdr:to>
      <xdr:col>6</xdr:col>
      <xdr:colOff>0</xdr:colOff>
      <xdr:row>80</xdr:row>
      <xdr:rowOff>54665</xdr:rowOff>
    </xdr:to>
    <xdr:cxnSp macro="">
      <xdr:nvCxnSpPr>
        <xdr:cNvPr id="194" name="直線コネクタ 193"/>
        <xdr:cNvCxnSpPr/>
      </xdr:nvCxnSpPr>
      <xdr:spPr>
        <a:xfrm flipV="1">
          <a:off x="3225800" y="13759462"/>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54665</xdr:rowOff>
    </xdr:from>
    <xdr:to>
      <xdr:col>4</xdr:col>
      <xdr:colOff>482600</xdr:colOff>
      <xdr:row>80</xdr:row>
      <xdr:rowOff>74750</xdr:rowOff>
    </xdr:to>
    <xdr:cxnSp macro="">
      <xdr:nvCxnSpPr>
        <xdr:cNvPr id="197" name="直線コネクタ 196"/>
        <xdr:cNvCxnSpPr/>
      </xdr:nvCxnSpPr>
      <xdr:spPr>
        <a:xfrm flipV="1">
          <a:off x="2336800" y="13770665"/>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71544</xdr:rowOff>
    </xdr:from>
    <xdr:to>
      <xdr:col>3</xdr:col>
      <xdr:colOff>279400</xdr:colOff>
      <xdr:row>80</xdr:row>
      <xdr:rowOff>74750</xdr:rowOff>
    </xdr:to>
    <xdr:cxnSp macro="">
      <xdr:nvCxnSpPr>
        <xdr:cNvPr id="200" name="直線コネクタ 199"/>
        <xdr:cNvCxnSpPr/>
      </xdr:nvCxnSpPr>
      <xdr:spPr>
        <a:xfrm>
          <a:off x="1447800" y="13787544"/>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50298</xdr:rowOff>
    </xdr:from>
    <xdr:to>
      <xdr:col>7</xdr:col>
      <xdr:colOff>203200</xdr:colOff>
      <xdr:row>80</xdr:row>
      <xdr:rowOff>151898</xdr:rowOff>
    </xdr:to>
    <xdr:sp macro="" textlink="">
      <xdr:nvSpPr>
        <xdr:cNvPr id="210" name="円/楕円 209"/>
        <xdr:cNvSpPr/>
      </xdr:nvSpPr>
      <xdr:spPr>
        <a:xfrm>
          <a:off x="4902200" y="137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66825</xdr:rowOff>
    </xdr:from>
    <xdr:ext cx="762000" cy="259045"/>
    <xdr:sp macro="" textlink="">
      <xdr:nvSpPr>
        <xdr:cNvPr id="211" name="人件費・物件費等の状況該当値テキスト"/>
        <xdr:cNvSpPr txBox="1"/>
      </xdr:nvSpPr>
      <xdr:spPr>
        <a:xfrm>
          <a:off x="5041900" y="1361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96,430</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164112</xdr:rowOff>
    </xdr:from>
    <xdr:to>
      <xdr:col>6</xdr:col>
      <xdr:colOff>50800</xdr:colOff>
      <xdr:row>80</xdr:row>
      <xdr:rowOff>94262</xdr:rowOff>
    </xdr:to>
    <xdr:sp macro="" textlink="">
      <xdr:nvSpPr>
        <xdr:cNvPr id="212" name="円/楕円 211"/>
        <xdr:cNvSpPr/>
      </xdr:nvSpPr>
      <xdr:spPr>
        <a:xfrm>
          <a:off x="4064000" y="137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104439</xdr:rowOff>
    </xdr:from>
    <xdr:ext cx="736600" cy="259045"/>
    <xdr:sp macro="" textlink="">
      <xdr:nvSpPr>
        <xdr:cNvPr id="213" name="テキスト ボックス 212"/>
        <xdr:cNvSpPr txBox="1"/>
      </xdr:nvSpPr>
      <xdr:spPr>
        <a:xfrm>
          <a:off x="3733800" y="1347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3865</xdr:rowOff>
    </xdr:from>
    <xdr:to>
      <xdr:col>4</xdr:col>
      <xdr:colOff>533400</xdr:colOff>
      <xdr:row>80</xdr:row>
      <xdr:rowOff>105465</xdr:rowOff>
    </xdr:to>
    <xdr:sp macro="" textlink="">
      <xdr:nvSpPr>
        <xdr:cNvPr id="214" name="円/楕円 213"/>
        <xdr:cNvSpPr/>
      </xdr:nvSpPr>
      <xdr:spPr>
        <a:xfrm>
          <a:off x="3175000" y="137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115642</xdr:rowOff>
    </xdr:from>
    <xdr:ext cx="762000" cy="259045"/>
    <xdr:sp macro="" textlink="">
      <xdr:nvSpPr>
        <xdr:cNvPr id="215" name="テキスト ボックス 214"/>
        <xdr:cNvSpPr txBox="1"/>
      </xdr:nvSpPr>
      <xdr:spPr>
        <a:xfrm>
          <a:off x="2844800" y="1348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23950</xdr:rowOff>
    </xdr:from>
    <xdr:to>
      <xdr:col>3</xdr:col>
      <xdr:colOff>330200</xdr:colOff>
      <xdr:row>80</xdr:row>
      <xdr:rowOff>125550</xdr:rowOff>
    </xdr:to>
    <xdr:sp macro="" textlink="">
      <xdr:nvSpPr>
        <xdr:cNvPr id="216" name="円/楕円 215"/>
        <xdr:cNvSpPr/>
      </xdr:nvSpPr>
      <xdr:spPr>
        <a:xfrm>
          <a:off x="2286000" y="137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135727</xdr:rowOff>
    </xdr:from>
    <xdr:ext cx="762000" cy="259045"/>
    <xdr:sp macro="" textlink="">
      <xdr:nvSpPr>
        <xdr:cNvPr id="217" name="テキスト ボックス 216"/>
        <xdr:cNvSpPr txBox="1"/>
      </xdr:nvSpPr>
      <xdr:spPr>
        <a:xfrm>
          <a:off x="1955800" y="135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20744</xdr:rowOff>
    </xdr:from>
    <xdr:to>
      <xdr:col>2</xdr:col>
      <xdr:colOff>127000</xdr:colOff>
      <xdr:row>80</xdr:row>
      <xdr:rowOff>122344</xdr:rowOff>
    </xdr:to>
    <xdr:sp macro="" textlink="">
      <xdr:nvSpPr>
        <xdr:cNvPr id="218" name="円/楕円 217"/>
        <xdr:cNvSpPr/>
      </xdr:nvSpPr>
      <xdr:spPr>
        <a:xfrm>
          <a:off x="1397000" y="137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132521</xdr:rowOff>
    </xdr:from>
    <xdr:ext cx="762000" cy="259045"/>
    <xdr:sp macro="" textlink="">
      <xdr:nvSpPr>
        <xdr:cNvPr id="219" name="テキスト ボックス 218"/>
        <xdr:cNvSpPr txBox="1"/>
      </xdr:nvSpPr>
      <xdr:spPr>
        <a:xfrm>
          <a:off x="1066800" y="1350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国家公務員給与削減措置の終了に伴い指数が大きく減少し、国家公務員及び類似団体平均の給与水準を若干下回っている。引き続き、人事院勧告準拠を基本とし、適正な給与制度運用に努めていく。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83</xdr:row>
      <xdr:rowOff>79728</xdr:rowOff>
    </xdr:to>
    <xdr:cxnSp macro="">
      <xdr:nvCxnSpPr>
        <xdr:cNvPr id="253" name="直線コネクタ 252"/>
        <xdr:cNvCxnSpPr/>
      </xdr:nvCxnSpPr>
      <xdr:spPr>
        <a:xfrm flipV="1">
          <a:off x="16179800" y="141760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79728</xdr:rowOff>
    </xdr:from>
    <xdr:to>
      <xdr:col>23</xdr:col>
      <xdr:colOff>406400</xdr:colOff>
      <xdr:row>90</xdr:row>
      <xdr:rowOff>5645</xdr:rowOff>
    </xdr:to>
    <xdr:cxnSp macro="">
      <xdr:nvCxnSpPr>
        <xdr:cNvPr id="256" name="直線コネクタ 255"/>
        <xdr:cNvCxnSpPr/>
      </xdr:nvCxnSpPr>
      <xdr:spPr>
        <a:xfrm flipV="1">
          <a:off x="15290800" y="14310078"/>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5645</xdr:rowOff>
    </xdr:from>
    <xdr:to>
      <xdr:col>22</xdr:col>
      <xdr:colOff>203200</xdr:colOff>
      <xdr:row>90</xdr:row>
      <xdr:rowOff>19050</xdr:rowOff>
    </xdr:to>
    <xdr:cxnSp macro="">
      <xdr:nvCxnSpPr>
        <xdr:cNvPr id="259" name="直線コネクタ 258"/>
        <xdr:cNvCxnSpPr/>
      </xdr:nvCxnSpPr>
      <xdr:spPr>
        <a:xfrm flipV="1">
          <a:off x="14401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90</xdr:row>
      <xdr:rowOff>19050</xdr:rowOff>
    </xdr:to>
    <xdr:cxnSp macro="">
      <xdr:nvCxnSpPr>
        <xdr:cNvPr id="262" name="直線コネクタ 261"/>
        <xdr:cNvCxnSpPr/>
      </xdr:nvCxnSpPr>
      <xdr:spPr>
        <a:xfrm>
          <a:off x="13512800" y="1433688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2" name="円/楕円 271"/>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3"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28928</xdr:rowOff>
    </xdr:from>
    <xdr:to>
      <xdr:col>23</xdr:col>
      <xdr:colOff>457200</xdr:colOff>
      <xdr:row>83</xdr:row>
      <xdr:rowOff>130528</xdr:rowOff>
    </xdr:to>
    <xdr:sp macro="" textlink="">
      <xdr:nvSpPr>
        <xdr:cNvPr id="274" name="円/楕円 273"/>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75" name="テキスト ボックス 274"/>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126295</xdr:rowOff>
    </xdr:from>
    <xdr:to>
      <xdr:col>22</xdr:col>
      <xdr:colOff>254000</xdr:colOff>
      <xdr:row>90</xdr:row>
      <xdr:rowOff>56445</xdr:rowOff>
    </xdr:to>
    <xdr:sp macro="" textlink="">
      <xdr:nvSpPr>
        <xdr:cNvPr id="276" name="円/楕円 275"/>
        <xdr:cNvSpPr/>
      </xdr:nvSpPr>
      <xdr:spPr>
        <a:xfrm>
          <a:off x="15240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66622</xdr:rowOff>
    </xdr:from>
    <xdr:ext cx="762000" cy="259045"/>
    <xdr:sp macro="" textlink="">
      <xdr:nvSpPr>
        <xdr:cNvPr id="277" name="テキスト ボックス 276"/>
        <xdr:cNvSpPr txBox="1"/>
      </xdr:nvSpPr>
      <xdr:spPr>
        <a:xfrm>
          <a:off x="14909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8" name="円/楕円 277"/>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79" name="テキスト ボックス 278"/>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80" name="円/楕円 279"/>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167516</xdr:rowOff>
    </xdr:from>
    <xdr:ext cx="762000" cy="259045"/>
    <xdr:sp macro="" textlink="">
      <xdr:nvSpPr>
        <xdr:cNvPr id="281" name="テキスト ボックス 28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組織の簡素化や民間委託化の推進等により定員の適正化に努めてきた結果、類似団体の平均を大きく下回っている。今後さらに事務事業の見直し等に努め、職員定数の適正化に努めていく。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76200</xdr:rowOff>
    </xdr:to>
    <xdr:cxnSp macro="">
      <xdr:nvCxnSpPr>
        <xdr:cNvPr id="316" name="直線コネクタ 315"/>
        <xdr:cNvCxnSpPr/>
      </xdr:nvCxnSpPr>
      <xdr:spPr>
        <a:xfrm>
          <a:off x="16179800" y="1019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7"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100330</xdr:rowOff>
    </xdr:to>
    <xdr:cxnSp macro="">
      <xdr:nvCxnSpPr>
        <xdr:cNvPr id="319" name="直線コネクタ 318"/>
        <xdr:cNvCxnSpPr/>
      </xdr:nvCxnSpPr>
      <xdr:spPr>
        <a:xfrm flipV="1">
          <a:off x="15290800" y="1019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1" name="テキスト ボックス 320"/>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100330</xdr:rowOff>
    </xdr:from>
    <xdr:to>
      <xdr:col>22</xdr:col>
      <xdr:colOff>203200</xdr:colOff>
      <xdr:row>59</xdr:row>
      <xdr:rowOff>132504</xdr:rowOff>
    </xdr:to>
    <xdr:cxnSp macro="">
      <xdr:nvCxnSpPr>
        <xdr:cNvPr id="322" name="直線コネクタ 321"/>
        <xdr:cNvCxnSpPr/>
      </xdr:nvCxnSpPr>
      <xdr:spPr>
        <a:xfrm flipV="1">
          <a:off x="14401800" y="102158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4" name="テキスト ボックス 323"/>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132504</xdr:rowOff>
    </xdr:from>
    <xdr:to>
      <xdr:col>21</xdr:col>
      <xdr:colOff>0</xdr:colOff>
      <xdr:row>59</xdr:row>
      <xdr:rowOff>140546</xdr:rowOff>
    </xdr:to>
    <xdr:cxnSp macro="">
      <xdr:nvCxnSpPr>
        <xdr:cNvPr id="325" name="直線コネクタ 324"/>
        <xdr:cNvCxnSpPr/>
      </xdr:nvCxnSpPr>
      <xdr:spPr>
        <a:xfrm flipV="1">
          <a:off x="13512800" y="102480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7" name="テキスト ボックス 326"/>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9" name="テキスト ボックス 328"/>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35" name="円/楕円 334"/>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36"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37" name="円/楕円 336"/>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38" name="テキスト ボックス 337"/>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49530</xdr:rowOff>
    </xdr:from>
    <xdr:to>
      <xdr:col>22</xdr:col>
      <xdr:colOff>254000</xdr:colOff>
      <xdr:row>59</xdr:row>
      <xdr:rowOff>151130</xdr:rowOff>
    </xdr:to>
    <xdr:sp macro="" textlink="">
      <xdr:nvSpPr>
        <xdr:cNvPr id="339" name="円/楕円 338"/>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161307</xdr:rowOff>
    </xdr:from>
    <xdr:ext cx="762000" cy="259045"/>
    <xdr:sp macro="" textlink="">
      <xdr:nvSpPr>
        <xdr:cNvPr id="340" name="テキスト ボックス 339"/>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81704</xdr:rowOff>
    </xdr:from>
    <xdr:to>
      <xdr:col>21</xdr:col>
      <xdr:colOff>50800</xdr:colOff>
      <xdr:row>60</xdr:row>
      <xdr:rowOff>11854</xdr:rowOff>
    </xdr:to>
    <xdr:sp macro="" textlink="">
      <xdr:nvSpPr>
        <xdr:cNvPr id="341" name="円/楕円 340"/>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22031</xdr:rowOff>
    </xdr:from>
    <xdr:ext cx="762000" cy="259045"/>
    <xdr:sp macro="" textlink="">
      <xdr:nvSpPr>
        <xdr:cNvPr id="342" name="テキスト ボックス 341"/>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43" name="円/楕円 342"/>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44" name="テキスト ボックス 343"/>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類似団体の平均を上回っているが、前年に比較し０．５％減少している。今後も中期財政計画の実践により、繰上償還の実施や地方債の新規発行抑制等による財政基盤の強化に努めていく。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13462</xdr:rowOff>
    </xdr:to>
    <xdr:cxnSp macro="">
      <xdr:nvCxnSpPr>
        <xdr:cNvPr id="376" name="直線コネクタ 375"/>
        <xdr:cNvCxnSpPr/>
      </xdr:nvCxnSpPr>
      <xdr:spPr>
        <a:xfrm flipV="1">
          <a:off x="16179800" y="69946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7"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42418</xdr:rowOff>
    </xdr:to>
    <xdr:cxnSp macro="">
      <xdr:nvCxnSpPr>
        <xdr:cNvPr id="379" name="直線コネクタ 378"/>
        <xdr:cNvCxnSpPr/>
      </xdr:nvCxnSpPr>
      <xdr:spPr>
        <a:xfrm flipV="1">
          <a:off x="15290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1" name="テキスト ボックス 38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71374</xdr:rowOff>
    </xdr:to>
    <xdr:cxnSp macro="">
      <xdr:nvCxnSpPr>
        <xdr:cNvPr id="382" name="直線コネクタ 381"/>
        <xdr:cNvCxnSpPr/>
      </xdr:nvCxnSpPr>
      <xdr:spPr>
        <a:xfrm flipV="1">
          <a:off x="14401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4" name="テキスト ボックス 38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41</xdr:row>
      <xdr:rowOff>119634</xdr:rowOff>
    </xdr:to>
    <xdr:cxnSp macro="">
      <xdr:nvCxnSpPr>
        <xdr:cNvPr id="385" name="直線コネクタ 384"/>
        <xdr:cNvCxnSpPr/>
      </xdr:nvCxnSpPr>
      <xdr:spPr>
        <a:xfrm flipV="1">
          <a:off x="13512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7" name="テキスト ボックス 386"/>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89" name="テキスト ボックス 388"/>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5" name="円/楕円 394"/>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57929</xdr:rowOff>
    </xdr:from>
    <xdr:ext cx="762000" cy="259045"/>
    <xdr:sp macro="" textlink="">
      <xdr:nvSpPr>
        <xdr:cNvPr id="396" name="公債費負担の状況該当値テキスト"/>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7" name="円/楕円 396"/>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98" name="テキスト ボックス 397"/>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399" name="円/楕円 398"/>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400" name="テキスト ボックス 399"/>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1" name="円/楕円 400"/>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2" name="テキスト ボックス 40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3" name="円/楕円 402"/>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4" name="テキスト ボックス 40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類似団体の平均を上回っているが、地方債現在高の減等により、減少している。今後も中期財政計画の実践により繰上償還の実施や地方債の新規発行抑制等による財政基盤の強化に努めていく。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120396</xdr:rowOff>
    </xdr:from>
    <xdr:to>
      <xdr:col>24</xdr:col>
      <xdr:colOff>558800</xdr:colOff>
      <xdr:row>17</xdr:row>
      <xdr:rowOff>168656</xdr:rowOff>
    </xdr:to>
    <xdr:cxnSp macro="">
      <xdr:nvCxnSpPr>
        <xdr:cNvPr id="438" name="直線コネクタ 437"/>
        <xdr:cNvCxnSpPr/>
      </xdr:nvCxnSpPr>
      <xdr:spPr>
        <a:xfrm flipV="1">
          <a:off x="16179800" y="30350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9"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168656</xdr:rowOff>
    </xdr:from>
    <xdr:to>
      <xdr:col>23</xdr:col>
      <xdr:colOff>406400</xdr:colOff>
      <xdr:row>18</xdr:row>
      <xdr:rowOff>26162</xdr:rowOff>
    </xdr:to>
    <xdr:cxnSp macro="">
      <xdr:nvCxnSpPr>
        <xdr:cNvPr id="441" name="直線コネクタ 440"/>
        <xdr:cNvCxnSpPr/>
      </xdr:nvCxnSpPr>
      <xdr:spPr>
        <a:xfrm flipV="1">
          <a:off x="15290800" y="30833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3" name="テキスト ボックス 442"/>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26162</xdr:rowOff>
    </xdr:from>
    <xdr:to>
      <xdr:col>22</xdr:col>
      <xdr:colOff>203200</xdr:colOff>
      <xdr:row>18</xdr:row>
      <xdr:rowOff>108204</xdr:rowOff>
    </xdr:to>
    <xdr:cxnSp macro="">
      <xdr:nvCxnSpPr>
        <xdr:cNvPr id="444" name="直線コネクタ 443"/>
        <xdr:cNvCxnSpPr/>
      </xdr:nvCxnSpPr>
      <xdr:spPr>
        <a:xfrm flipV="1">
          <a:off x="14401800" y="31122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5" name="フローチャート : 判断 444"/>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6" name="テキスト ボックス 445"/>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108204</xdr:rowOff>
    </xdr:from>
    <xdr:to>
      <xdr:col>21</xdr:col>
      <xdr:colOff>0</xdr:colOff>
      <xdr:row>19</xdr:row>
      <xdr:rowOff>5927</xdr:rowOff>
    </xdr:to>
    <xdr:cxnSp macro="">
      <xdr:nvCxnSpPr>
        <xdr:cNvPr id="447" name="直線コネクタ 446"/>
        <xdr:cNvCxnSpPr/>
      </xdr:nvCxnSpPr>
      <xdr:spPr>
        <a:xfrm flipV="1">
          <a:off x="13512800" y="3194304"/>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8" name="フローチャート : 判断 447"/>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9" name="テキスト ボックス 448"/>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0" name="フローチャート : 判断 449"/>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1" name="テキスト ボックス 450"/>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69596</xdr:rowOff>
    </xdr:from>
    <xdr:to>
      <xdr:col>24</xdr:col>
      <xdr:colOff>609600</xdr:colOff>
      <xdr:row>17</xdr:row>
      <xdr:rowOff>171196</xdr:rowOff>
    </xdr:to>
    <xdr:sp macro="" textlink="">
      <xdr:nvSpPr>
        <xdr:cNvPr id="457" name="円/楕円 456"/>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41673</xdr:rowOff>
    </xdr:from>
    <xdr:ext cx="762000" cy="259045"/>
    <xdr:sp macro="" textlink="">
      <xdr:nvSpPr>
        <xdr:cNvPr id="458" name="将来負担の状況該当値テキスト"/>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117856</xdr:rowOff>
    </xdr:from>
    <xdr:to>
      <xdr:col>23</xdr:col>
      <xdr:colOff>457200</xdr:colOff>
      <xdr:row>18</xdr:row>
      <xdr:rowOff>48006</xdr:rowOff>
    </xdr:to>
    <xdr:sp macro="" textlink="">
      <xdr:nvSpPr>
        <xdr:cNvPr id="459" name="円/楕円 458"/>
        <xdr:cNvSpPr/>
      </xdr:nvSpPr>
      <xdr:spPr>
        <a:xfrm>
          <a:off x="16129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32783</xdr:rowOff>
    </xdr:from>
    <xdr:ext cx="736600" cy="259045"/>
    <xdr:sp macro="" textlink="">
      <xdr:nvSpPr>
        <xdr:cNvPr id="460" name="テキスト ボックス 459"/>
        <xdr:cNvSpPr txBox="1"/>
      </xdr:nvSpPr>
      <xdr:spPr>
        <a:xfrm>
          <a:off x="15798800" y="311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146812</xdr:rowOff>
    </xdr:from>
    <xdr:to>
      <xdr:col>22</xdr:col>
      <xdr:colOff>254000</xdr:colOff>
      <xdr:row>18</xdr:row>
      <xdr:rowOff>76962</xdr:rowOff>
    </xdr:to>
    <xdr:sp macro="" textlink="">
      <xdr:nvSpPr>
        <xdr:cNvPr id="461" name="円/楕円 460"/>
        <xdr:cNvSpPr/>
      </xdr:nvSpPr>
      <xdr:spPr>
        <a:xfrm>
          <a:off x="15240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61739</xdr:rowOff>
    </xdr:from>
    <xdr:ext cx="762000" cy="259045"/>
    <xdr:sp macro="" textlink="">
      <xdr:nvSpPr>
        <xdr:cNvPr id="462" name="テキスト ボックス 461"/>
        <xdr:cNvSpPr txBox="1"/>
      </xdr:nvSpPr>
      <xdr:spPr>
        <a:xfrm>
          <a:off x="14909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57404</xdr:rowOff>
    </xdr:from>
    <xdr:to>
      <xdr:col>21</xdr:col>
      <xdr:colOff>50800</xdr:colOff>
      <xdr:row>18</xdr:row>
      <xdr:rowOff>159004</xdr:rowOff>
    </xdr:to>
    <xdr:sp macro="" textlink="">
      <xdr:nvSpPr>
        <xdr:cNvPr id="463" name="円/楕円 462"/>
        <xdr:cNvSpPr/>
      </xdr:nvSpPr>
      <xdr:spPr>
        <a:xfrm>
          <a:off x="14351000" y="31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143781</xdr:rowOff>
    </xdr:from>
    <xdr:ext cx="762000" cy="259045"/>
    <xdr:sp macro="" textlink="">
      <xdr:nvSpPr>
        <xdr:cNvPr id="464" name="テキスト ボックス 463"/>
        <xdr:cNvSpPr txBox="1"/>
      </xdr:nvSpPr>
      <xdr:spPr>
        <a:xfrm>
          <a:off x="14020800" y="32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126577</xdr:rowOff>
    </xdr:from>
    <xdr:to>
      <xdr:col>19</xdr:col>
      <xdr:colOff>533400</xdr:colOff>
      <xdr:row>19</xdr:row>
      <xdr:rowOff>56727</xdr:rowOff>
    </xdr:to>
    <xdr:sp macro="" textlink="">
      <xdr:nvSpPr>
        <xdr:cNvPr id="465" name="円/楕円 464"/>
        <xdr:cNvSpPr/>
      </xdr:nvSpPr>
      <xdr:spPr>
        <a:xfrm>
          <a:off x="134620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41504</xdr:rowOff>
    </xdr:from>
    <xdr:ext cx="762000" cy="259045"/>
    <xdr:sp macro="" textlink="">
      <xdr:nvSpPr>
        <xdr:cNvPr id="466" name="テキスト ボックス 465"/>
        <xdr:cNvSpPr txBox="1"/>
      </xdr:nvSpPr>
      <xdr:spPr>
        <a:xfrm>
          <a:off x="13131800" y="32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453,081
448,568
468.64
181,440,997
178,744,210
2,170,305
102,944,011
234,036,669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職員定員適正化計画の実践により、類似団体の平均を大きく下回っている。引き続き事務事業の見直し等に努め、職員定数の適正化を図っていく。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148772</xdr:rowOff>
    </xdr:from>
    <xdr:to>
      <xdr:col>7</xdr:col>
      <xdr:colOff>15875</xdr:colOff>
      <xdr:row>35</xdr:row>
      <xdr:rowOff>20864</xdr:rowOff>
    </xdr:to>
    <xdr:cxnSp macro="">
      <xdr:nvCxnSpPr>
        <xdr:cNvPr id="66" name="直線コネクタ 65"/>
        <xdr:cNvCxnSpPr/>
      </xdr:nvCxnSpPr>
      <xdr:spPr>
        <a:xfrm>
          <a:off x="3987800" y="59780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148772</xdr:rowOff>
    </xdr:from>
    <xdr:to>
      <xdr:col>5</xdr:col>
      <xdr:colOff>549275</xdr:colOff>
      <xdr:row>35</xdr:row>
      <xdr:rowOff>53522</xdr:rowOff>
    </xdr:to>
    <xdr:cxnSp macro="">
      <xdr:nvCxnSpPr>
        <xdr:cNvPr id="69" name="直線コネクタ 68"/>
        <xdr:cNvCxnSpPr/>
      </xdr:nvCxnSpPr>
      <xdr:spPr>
        <a:xfrm flipV="1">
          <a:off x="3098800" y="597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170543</xdr:rowOff>
    </xdr:from>
    <xdr:to>
      <xdr:col>4</xdr:col>
      <xdr:colOff>346075</xdr:colOff>
      <xdr:row>35</xdr:row>
      <xdr:rowOff>53522</xdr:rowOff>
    </xdr:to>
    <xdr:cxnSp macro="">
      <xdr:nvCxnSpPr>
        <xdr:cNvPr id="72" name="直線コネクタ 71"/>
        <xdr:cNvCxnSpPr/>
      </xdr:nvCxnSpPr>
      <xdr:spPr>
        <a:xfrm>
          <a:off x="2209800" y="599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170543</xdr:rowOff>
    </xdr:from>
    <xdr:to>
      <xdr:col>3</xdr:col>
      <xdr:colOff>142875</xdr:colOff>
      <xdr:row>34</xdr:row>
      <xdr:rowOff>170543</xdr:rowOff>
    </xdr:to>
    <xdr:cxnSp macro="">
      <xdr:nvCxnSpPr>
        <xdr:cNvPr id="75" name="直線コネクタ 74"/>
        <xdr:cNvCxnSpPr/>
      </xdr:nvCxnSpPr>
      <xdr:spPr>
        <a:xfrm>
          <a:off x="1320800" y="599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5" name="円/楕円 84"/>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6"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97972</xdr:rowOff>
    </xdr:from>
    <xdr:to>
      <xdr:col>5</xdr:col>
      <xdr:colOff>600075</xdr:colOff>
      <xdr:row>35</xdr:row>
      <xdr:rowOff>28122</xdr:rowOff>
    </xdr:to>
    <xdr:sp macro="" textlink="">
      <xdr:nvSpPr>
        <xdr:cNvPr id="87" name="円/楕円 86"/>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38299</xdr:rowOff>
    </xdr:from>
    <xdr:ext cx="736600" cy="259045"/>
    <xdr:sp macro="" textlink="">
      <xdr:nvSpPr>
        <xdr:cNvPr id="88" name="テキスト ボックス 87"/>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2722</xdr:rowOff>
    </xdr:from>
    <xdr:to>
      <xdr:col>4</xdr:col>
      <xdr:colOff>396875</xdr:colOff>
      <xdr:row>35</xdr:row>
      <xdr:rowOff>104322</xdr:rowOff>
    </xdr:to>
    <xdr:sp macro="" textlink="">
      <xdr:nvSpPr>
        <xdr:cNvPr id="89" name="円/楕円 88"/>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90" name="テキスト ボックス 89"/>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119743</xdr:rowOff>
    </xdr:from>
    <xdr:to>
      <xdr:col>3</xdr:col>
      <xdr:colOff>193675</xdr:colOff>
      <xdr:row>35</xdr:row>
      <xdr:rowOff>49893</xdr:rowOff>
    </xdr:to>
    <xdr:sp macro="" textlink="">
      <xdr:nvSpPr>
        <xdr:cNvPr id="91" name="円/楕円 90"/>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60070</xdr:rowOff>
    </xdr:from>
    <xdr:ext cx="762000" cy="259045"/>
    <xdr:sp macro="" textlink="">
      <xdr:nvSpPr>
        <xdr:cNvPr id="92" name="テキスト ボックス 91"/>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119743</xdr:rowOff>
    </xdr:from>
    <xdr:to>
      <xdr:col>1</xdr:col>
      <xdr:colOff>676275</xdr:colOff>
      <xdr:row>35</xdr:row>
      <xdr:rowOff>49893</xdr:rowOff>
    </xdr:to>
    <xdr:sp macro="" textlink="">
      <xdr:nvSpPr>
        <xdr:cNvPr id="93" name="円/楕円 92"/>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60070</xdr:rowOff>
    </xdr:from>
    <xdr:ext cx="762000" cy="259045"/>
    <xdr:sp macro="" textlink="">
      <xdr:nvSpPr>
        <xdr:cNvPr id="94" name="テキスト ボックス 93"/>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類似団体の平均を下回っており、引き続き行財政改革を徹底し、事務事業の見直し等によりコストの低減に努めていく。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50800</xdr:rowOff>
    </xdr:to>
    <xdr:cxnSp macro="">
      <xdr:nvCxnSpPr>
        <xdr:cNvPr id="127" name="直線コネクタ 126"/>
        <xdr:cNvCxnSpPr/>
      </xdr:nvCxnSpPr>
      <xdr:spPr>
        <a:xfrm>
          <a:off x="15671800" y="279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50800</xdr:rowOff>
    </xdr:to>
    <xdr:cxnSp macro="">
      <xdr:nvCxnSpPr>
        <xdr:cNvPr id="130" name="直線コネクタ 129"/>
        <xdr:cNvCxnSpPr/>
      </xdr:nvCxnSpPr>
      <xdr:spPr>
        <a:xfrm>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158750</xdr:rowOff>
    </xdr:from>
    <xdr:to>
      <xdr:col>21</xdr:col>
      <xdr:colOff>361950</xdr:colOff>
      <xdr:row>16</xdr:row>
      <xdr:rowOff>12700</xdr:rowOff>
    </xdr:to>
    <xdr:cxnSp macro="">
      <xdr:nvCxnSpPr>
        <xdr:cNvPr id="133" name="直線コネクタ 132"/>
        <xdr:cNvCxnSpPr/>
      </xdr:nvCxnSpPr>
      <xdr:spPr>
        <a:xfrm>
          <a:off x="13893800" y="273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0</xdr:rowOff>
    </xdr:to>
    <xdr:cxnSp macro="">
      <xdr:nvCxnSpPr>
        <xdr:cNvPr id="136" name="直線コネクタ 135"/>
        <xdr:cNvCxnSpPr/>
      </xdr:nvCxnSpPr>
      <xdr:spPr>
        <a:xfrm flipV="1">
          <a:off x="13004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2" name="円/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55" name="テキスト ボックス 154"/>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類似団体の平均を下回っているものの、障害者自立支援給付費や生活保護費の増などにより、引き続き増加傾向にある。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56</xdr:row>
      <xdr:rowOff>143328</xdr:rowOff>
    </xdr:to>
    <xdr:cxnSp macro="">
      <xdr:nvCxnSpPr>
        <xdr:cNvPr id="190" name="直線コネクタ 189"/>
        <xdr:cNvCxnSpPr/>
      </xdr:nvCxnSpPr>
      <xdr:spPr>
        <a:xfrm>
          <a:off x="3987800" y="9700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99785</xdr:rowOff>
    </xdr:to>
    <xdr:cxnSp macro="">
      <xdr:nvCxnSpPr>
        <xdr:cNvPr id="193" name="直線コネクタ 192"/>
        <xdr:cNvCxnSpPr/>
      </xdr:nvCxnSpPr>
      <xdr:spPr>
        <a:xfrm>
          <a:off x="3098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34472</xdr:rowOff>
    </xdr:from>
    <xdr:to>
      <xdr:col>4</xdr:col>
      <xdr:colOff>346075</xdr:colOff>
      <xdr:row>56</xdr:row>
      <xdr:rowOff>88900</xdr:rowOff>
    </xdr:to>
    <xdr:cxnSp macro="">
      <xdr:nvCxnSpPr>
        <xdr:cNvPr id="196" name="直線コネクタ 195"/>
        <xdr:cNvCxnSpPr/>
      </xdr:nvCxnSpPr>
      <xdr:spPr>
        <a:xfrm>
          <a:off x="2209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34472</xdr:rowOff>
    </xdr:from>
    <xdr:to>
      <xdr:col>3</xdr:col>
      <xdr:colOff>142875</xdr:colOff>
      <xdr:row>56</xdr:row>
      <xdr:rowOff>56243</xdr:rowOff>
    </xdr:to>
    <xdr:cxnSp macro="">
      <xdr:nvCxnSpPr>
        <xdr:cNvPr id="199" name="直線コネクタ 198"/>
        <xdr:cNvCxnSpPr/>
      </xdr:nvCxnSpPr>
      <xdr:spPr>
        <a:xfrm flipV="1">
          <a:off x="1320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109055</xdr:rowOff>
    </xdr:from>
    <xdr:ext cx="762000" cy="259045"/>
    <xdr:sp macro="" textlink="">
      <xdr:nvSpPr>
        <xdr:cNvPr id="210"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1" name="円/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160762</xdr:rowOff>
    </xdr:from>
    <xdr:ext cx="736600" cy="259045"/>
    <xdr:sp macro="" textlink="">
      <xdr:nvSpPr>
        <xdr:cNvPr id="212" name="テキスト ボックス 211"/>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16" name="テキスト ボックス 215"/>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7" name="円/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117220</xdr:rowOff>
    </xdr:from>
    <xdr:ext cx="762000" cy="259045"/>
    <xdr:sp macro="" textlink="">
      <xdr:nvSpPr>
        <xdr:cNvPr id="218" name="テキスト ボックス 217"/>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類似団体の平均を下回っているものの、介護保険費特別会計への繰出金の増などにより、増加傾向にある。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100330</xdr:rowOff>
    </xdr:to>
    <xdr:cxnSp macro="">
      <xdr:nvCxnSpPr>
        <xdr:cNvPr id="251" name="直線コネクタ 250"/>
        <xdr:cNvCxnSpPr/>
      </xdr:nvCxnSpPr>
      <xdr:spPr>
        <a:xfrm>
          <a:off x="15671800" y="9514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85090</xdr:rowOff>
    </xdr:to>
    <xdr:cxnSp macro="">
      <xdr:nvCxnSpPr>
        <xdr:cNvPr id="254" name="直線コネクタ 253"/>
        <xdr:cNvCxnSpPr/>
      </xdr:nvCxnSpPr>
      <xdr:spPr>
        <a:xfrm>
          <a:off x="14782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77470</xdr:rowOff>
    </xdr:to>
    <xdr:cxnSp macro="">
      <xdr:nvCxnSpPr>
        <xdr:cNvPr id="257" name="直線コネクタ 256"/>
        <xdr:cNvCxnSpPr/>
      </xdr:nvCxnSpPr>
      <xdr:spPr>
        <a:xfrm>
          <a:off x="13893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62230</xdr:rowOff>
    </xdr:to>
    <xdr:cxnSp macro="">
      <xdr:nvCxnSpPr>
        <xdr:cNvPr id="260" name="直線コネクタ 259"/>
        <xdr:cNvCxnSpPr/>
      </xdr:nvCxnSpPr>
      <xdr:spPr>
        <a:xfrm>
          <a:off x="13004800" y="945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0" name="円/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2" name="円/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4" name="円/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8" name="円/楕円 277"/>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9" name="テキスト ボックス 278"/>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類似団体の平均を上回っているが事務事業の見直し等により、ほぼ横ばいとなっている。引き続き低減に努めていく。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76200</xdr:rowOff>
    </xdr:from>
    <xdr:to>
      <xdr:col>24</xdr:col>
      <xdr:colOff>31750</xdr:colOff>
      <xdr:row>38</xdr:row>
      <xdr:rowOff>88900</xdr:rowOff>
    </xdr:to>
    <xdr:cxnSp macro="">
      <xdr:nvCxnSpPr>
        <xdr:cNvPr id="312" name="直線コネクタ 311"/>
        <xdr:cNvCxnSpPr/>
      </xdr:nvCxnSpPr>
      <xdr:spPr>
        <a:xfrm>
          <a:off x="156718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76200</xdr:rowOff>
    </xdr:from>
    <xdr:to>
      <xdr:col>22</xdr:col>
      <xdr:colOff>565150</xdr:colOff>
      <xdr:row>38</xdr:row>
      <xdr:rowOff>101600</xdr:rowOff>
    </xdr:to>
    <xdr:cxnSp macro="">
      <xdr:nvCxnSpPr>
        <xdr:cNvPr id="315" name="直線コネクタ 314"/>
        <xdr:cNvCxnSpPr/>
      </xdr:nvCxnSpPr>
      <xdr:spPr>
        <a:xfrm flipV="1">
          <a:off x="14782800" y="659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101600</xdr:rowOff>
    </xdr:from>
    <xdr:to>
      <xdr:col>21</xdr:col>
      <xdr:colOff>361950</xdr:colOff>
      <xdr:row>38</xdr:row>
      <xdr:rowOff>101600</xdr:rowOff>
    </xdr:to>
    <xdr:cxnSp macro="">
      <xdr:nvCxnSpPr>
        <xdr:cNvPr id="318" name="直線コネクタ 317"/>
        <xdr:cNvCxnSpPr/>
      </xdr:nvCxnSpPr>
      <xdr:spPr>
        <a:xfrm>
          <a:off x="138938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101600</xdr:rowOff>
    </xdr:from>
    <xdr:to>
      <xdr:col>20</xdr:col>
      <xdr:colOff>158750</xdr:colOff>
      <xdr:row>38</xdr:row>
      <xdr:rowOff>101600</xdr:rowOff>
    </xdr:to>
    <xdr:cxnSp macro="">
      <xdr:nvCxnSpPr>
        <xdr:cNvPr id="321" name="直線コネクタ 320"/>
        <xdr:cNvCxnSpPr/>
      </xdr:nvCxnSpPr>
      <xdr:spPr>
        <a:xfrm>
          <a:off x="130048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31" name="円/楕円 330"/>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32"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25400</xdr:rowOff>
    </xdr:from>
    <xdr:to>
      <xdr:col>22</xdr:col>
      <xdr:colOff>615950</xdr:colOff>
      <xdr:row>38</xdr:row>
      <xdr:rowOff>127000</xdr:rowOff>
    </xdr:to>
    <xdr:sp macro="" textlink="">
      <xdr:nvSpPr>
        <xdr:cNvPr id="333" name="円/楕円 332"/>
        <xdr:cNvSpPr/>
      </xdr:nvSpPr>
      <xdr:spPr>
        <a:xfrm>
          <a:off x="15621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111777</xdr:rowOff>
    </xdr:from>
    <xdr:ext cx="736600" cy="259045"/>
    <xdr:sp macro="" textlink="">
      <xdr:nvSpPr>
        <xdr:cNvPr id="334" name="テキスト ボックス 333"/>
        <xdr:cNvSpPr txBox="1"/>
      </xdr:nvSpPr>
      <xdr:spPr>
        <a:xfrm>
          <a:off x="15290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50800</xdr:rowOff>
    </xdr:from>
    <xdr:to>
      <xdr:col>21</xdr:col>
      <xdr:colOff>412750</xdr:colOff>
      <xdr:row>38</xdr:row>
      <xdr:rowOff>152400</xdr:rowOff>
    </xdr:to>
    <xdr:sp macro="" textlink="">
      <xdr:nvSpPr>
        <xdr:cNvPr id="335" name="円/楕円 334"/>
        <xdr:cNvSpPr/>
      </xdr:nvSpPr>
      <xdr:spPr>
        <a:xfrm>
          <a:off x="14732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137177</xdr:rowOff>
    </xdr:from>
    <xdr:ext cx="762000" cy="259045"/>
    <xdr:sp macro="" textlink="">
      <xdr:nvSpPr>
        <xdr:cNvPr id="336" name="テキスト ボックス 335"/>
        <xdr:cNvSpPr txBox="1"/>
      </xdr:nvSpPr>
      <xdr:spPr>
        <a:xfrm>
          <a:off x="14401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50800</xdr:rowOff>
    </xdr:from>
    <xdr:to>
      <xdr:col>20</xdr:col>
      <xdr:colOff>209550</xdr:colOff>
      <xdr:row>38</xdr:row>
      <xdr:rowOff>152400</xdr:rowOff>
    </xdr:to>
    <xdr:sp macro="" textlink="">
      <xdr:nvSpPr>
        <xdr:cNvPr id="337" name="円/楕円 336"/>
        <xdr:cNvSpPr/>
      </xdr:nvSpPr>
      <xdr:spPr>
        <a:xfrm>
          <a:off x="13843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137177</xdr:rowOff>
    </xdr:from>
    <xdr:ext cx="762000" cy="259045"/>
    <xdr:sp macro="" textlink="">
      <xdr:nvSpPr>
        <xdr:cNvPr id="338" name="テキスト ボックス 337"/>
        <xdr:cNvSpPr txBox="1"/>
      </xdr:nvSpPr>
      <xdr:spPr>
        <a:xfrm>
          <a:off x="13512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50800</xdr:rowOff>
    </xdr:from>
    <xdr:to>
      <xdr:col>19</xdr:col>
      <xdr:colOff>6350</xdr:colOff>
      <xdr:row>38</xdr:row>
      <xdr:rowOff>152400</xdr:rowOff>
    </xdr:to>
    <xdr:sp macro="" textlink="">
      <xdr:nvSpPr>
        <xdr:cNvPr id="339" name="円/楕円 338"/>
        <xdr:cNvSpPr/>
      </xdr:nvSpPr>
      <xdr:spPr>
        <a:xfrm>
          <a:off x="12954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137177</xdr:rowOff>
    </xdr:from>
    <xdr:ext cx="762000" cy="259045"/>
    <xdr:sp macro="" textlink="">
      <xdr:nvSpPr>
        <xdr:cNvPr id="340" name="テキスト ボックス 339"/>
        <xdr:cNvSpPr txBox="1"/>
      </xdr:nvSpPr>
      <xdr:spPr>
        <a:xfrm>
          <a:off x="12623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国の景気対策に積極的に呼応してきたため、類似団体平均を上回っているが、財源措置のある地方債の発行に努めていることから、実際の負担となるのは約４割である。</a:t>
          </a:r>
        </a:p>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年度より中期財政計画を策定し、繰上償還や地方債の新規発行抑制に取り組んできており、</a:t>
          </a:r>
          <a:r>
            <a:rPr kumimoji="1" lang="ja-JP" altLang="en-US" sz="1300" b="0" i="0" u="none">
              <a:latin typeface="ＭＳ Ｐゴシック"/>
            </a:rPr>
            <a:t>地方債現在高は平成</a:t>
          </a:r>
          <a:r>
            <a:rPr kumimoji="1" lang="en-US" altLang="ja-JP" sz="1300" b="0" i="0" u="none">
              <a:latin typeface="ＭＳ Ｐゴシック"/>
            </a:rPr>
            <a:t>16</a:t>
          </a:r>
          <a:r>
            <a:rPr kumimoji="1" lang="ja-JP" altLang="en-US" sz="1300" b="0" i="0" u="none">
              <a:latin typeface="ＭＳ Ｐゴシック"/>
            </a:rPr>
            <a:t>年度から減少傾向に転じている。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85852</xdr:rowOff>
    </xdr:from>
    <xdr:to>
      <xdr:col>7</xdr:col>
      <xdr:colOff>15875</xdr:colOff>
      <xdr:row>80</xdr:row>
      <xdr:rowOff>104139</xdr:rowOff>
    </xdr:to>
    <xdr:cxnSp macro="">
      <xdr:nvCxnSpPr>
        <xdr:cNvPr id="371" name="直線コネクタ 370"/>
        <xdr:cNvCxnSpPr/>
      </xdr:nvCxnSpPr>
      <xdr:spPr>
        <a:xfrm>
          <a:off x="3987800" y="138018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85852</xdr:rowOff>
    </xdr:from>
    <xdr:to>
      <xdr:col>5</xdr:col>
      <xdr:colOff>549275</xdr:colOff>
      <xdr:row>80</xdr:row>
      <xdr:rowOff>131572</xdr:rowOff>
    </xdr:to>
    <xdr:cxnSp macro="">
      <xdr:nvCxnSpPr>
        <xdr:cNvPr id="374" name="直線コネクタ 373"/>
        <xdr:cNvCxnSpPr/>
      </xdr:nvCxnSpPr>
      <xdr:spPr>
        <a:xfrm flipV="1">
          <a:off x="3098800" y="13801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122428</xdr:rowOff>
    </xdr:from>
    <xdr:to>
      <xdr:col>4</xdr:col>
      <xdr:colOff>346075</xdr:colOff>
      <xdr:row>80</xdr:row>
      <xdr:rowOff>131572</xdr:rowOff>
    </xdr:to>
    <xdr:cxnSp macro="">
      <xdr:nvCxnSpPr>
        <xdr:cNvPr id="377" name="直線コネクタ 376"/>
        <xdr:cNvCxnSpPr/>
      </xdr:nvCxnSpPr>
      <xdr:spPr>
        <a:xfrm>
          <a:off x="2209800" y="13838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122428</xdr:rowOff>
    </xdr:from>
    <xdr:to>
      <xdr:col>3</xdr:col>
      <xdr:colOff>142875</xdr:colOff>
      <xdr:row>80</xdr:row>
      <xdr:rowOff>168148</xdr:rowOff>
    </xdr:to>
    <xdr:cxnSp macro="">
      <xdr:nvCxnSpPr>
        <xdr:cNvPr id="380" name="直線コネクタ 379"/>
        <xdr:cNvCxnSpPr/>
      </xdr:nvCxnSpPr>
      <xdr:spPr>
        <a:xfrm flipV="1">
          <a:off x="1320800" y="13838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53339</xdr:rowOff>
    </xdr:from>
    <xdr:to>
      <xdr:col>7</xdr:col>
      <xdr:colOff>66675</xdr:colOff>
      <xdr:row>80</xdr:row>
      <xdr:rowOff>154939</xdr:rowOff>
    </xdr:to>
    <xdr:sp macro="" textlink="">
      <xdr:nvSpPr>
        <xdr:cNvPr id="390" name="円/楕円 389"/>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25416</xdr:rowOff>
    </xdr:from>
    <xdr:ext cx="762000" cy="259045"/>
    <xdr:sp macro="" textlink="">
      <xdr:nvSpPr>
        <xdr:cNvPr id="391" name="公債費該当値テキスト"/>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35052</xdr:rowOff>
    </xdr:from>
    <xdr:to>
      <xdr:col>5</xdr:col>
      <xdr:colOff>600075</xdr:colOff>
      <xdr:row>80</xdr:row>
      <xdr:rowOff>136652</xdr:rowOff>
    </xdr:to>
    <xdr:sp macro="" textlink="">
      <xdr:nvSpPr>
        <xdr:cNvPr id="392" name="円/楕円 391"/>
        <xdr:cNvSpPr/>
      </xdr:nvSpPr>
      <xdr:spPr>
        <a:xfrm>
          <a:off x="3937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121429</xdr:rowOff>
    </xdr:from>
    <xdr:ext cx="736600" cy="259045"/>
    <xdr:sp macro="" textlink="">
      <xdr:nvSpPr>
        <xdr:cNvPr id="393" name="テキスト ボックス 392"/>
        <xdr:cNvSpPr txBox="1"/>
      </xdr:nvSpPr>
      <xdr:spPr>
        <a:xfrm>
          <a:off x="3606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80772</xdr:rowOff>
    </xdr:from>
    <xdr:to>
      <xdr:col>4</xdr:col>
      <xdr:colOff>396875</xdr:colOff>
      <xdr:row>81</xdr:row>
      <xdr:rowOff>10922</xdr:rowOff>
    </xdr:to>
    <xdr:sp macro="" textlink="">
      <xdr:nvSpPr>
        <xdr:cNvPr id="394" name="円/楕円 393"/>
        <xdr:cNvSpPr/>
      </xdr:nvSpPr>
      <xdr:spPr>
        <a:xfrm>
          <a:off x="3048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167149</xdr:rowOff>
    </xdr:from>
    <xdr:ext cx="762000" cy="259045"/>
    <xdr:sp macro="" textlink="">
      <xdr:nvSpPr>
        <xdr:cNvPr id="395" name="テキスト ボックス 394"/>
        <xdr:cNvSpPr txBox="1"/>
      </xdr:nvSpPr>
      <xdr:spPr>
        <a:xfrm>
          <a:off x="2717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71628</xdr:rowOff>
    </xdr:from>
    <xdr:to>
      <xdr:col>3</xdr:col>
      <xdr:colOff>193675</xdr:colOff>
      <xdr:row>81</xdr:row>
      <xdr:rowOff>1778</xdr:rowOff>
    </xdr:to>
    <xdr:sp macro="" textlink="">
      <xdr:nvSpPr>
        <xdr:cNvPr id="396" name="円/楕円 395"/>
        <xdr:cNvSpPr/>
      </xdr:nvSpPr>
      <xdr:spPr>
        <a:xfrm>
          <a:off x="2159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158005</xdr:rowOff>
    </xdr:from>
    <xdr:ext cx="762000" cy="259045"/>
    <xdr:sp macro="" textlink="">
      <xdr:nvSpPr>
        <xdr:cNvPr id="397" name="テキスト ボックス 396"/>
        <xdr:cNvSpPr txBox="1"/>
      </xdr:nvSpPr>
      <xdr:spPr>
        <a:xfrm>
          <a:off x="1828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117348</xdr:rowOff>
    </xdr:from>
    <xdr:to>
      <xdr:col>1</xdr:col>
      <xdr:colOff>676275</xdr:colOff>
      <xdr:row>81</xdr:row>
      <xdr:rowOff>47498</xdr:rowOff>
    </xdr:to>
    <xdr:sp macro="" textlink="">
      <xdr:nvSpPr>
        <xdr:cNvPr id="398" name="円/楕円 397"/>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32275</xdr:rowOff>
    </xdr:from>
    <xdr:ext cx="762000" cy="259045"/>
    <xdr:sp macro="" textlink="">
      <xdr:nvSpPr>
        <xdr:cNvPr id="399" name="テキスト ボックス 398"/>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62230</xdr:rowOff>
    </xdr:from>
    <xdr:to>
      <xdr:col>24</xdr:col>
      <xdr:colOff>31750</xdr:colOff>
      <xdr:row>76</xdr:row>
      <xdr:rowOff>104139</xdr:rowOff>
    </xdr:to>
    <xdr:cxnSp macro="">
      <xdr:nvCxnSpPr>
        <xdr:cNvPr id="432" name="直線コネクタ 431"/>
        <xdr:cNvCxnSpPr/>
      </xdr:nvCxnSpPr>
      <xdr:spPr>
        <a:xfrm>
          <a:off x="15671800" y="130924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77470</xdr:rowOff>
    </xdr:to>
    <xdr:cxnSp macro="">
      <xdr:nvCxnSpPr>
        <xdr:cNvPr id="435" name="直線コネクタ 434"/>
        <xdr:cNvCxnSpPr/>
      </xdr:nvCxnSpPr>
      <xdr:spPr>
        <a:xfrm flipV="1">
          <a:off x="14782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77470</xdr:rowOff>
    </xdr:to>
    <xdr:cxnSp macro="">
      <xdr:nvCxnSpPr>
        <xdr:cNvPr id="438" name="直線コネクタ 437"/>
        <xdr:cNvCxnSpPr/>
      </xdr:nvCxnSpPr>
      <xdr:spPr>
        <a:xfrm>
          <a:off x="13893800" y="130543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24130</xdr:rowOff>
    </xdr:to>
    <xdr:cxnSp macro="">
      <xdr:nvCxnSpPr>
        <xdr:cNvPr id="441" name="直線コネクタ 440"/>
        <xdr:cNvCxnSpPr/>
      </xdr:nvCxnSpPr>
      <xdr:spPr>
        <a:xfrm>
          <a:off x="13004800" y="13046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51" name="円/楕円 45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52"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53" name="円/楕円 452"/>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123207</xdr:rowOff>
    </xdr:from>
    <xdr:ext cx="736600" cy="259045"/>
    <xdr:sp macro="" textlink="">
      <xdr:nvSpPr>
        <xdr:cNvPr id="454" name="テキスト ボックス 453"/>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55" name="円/楕円 454"/>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56" name="テキスト ボックス 455"/>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144780</xdr:rowOff>
    </xdr:from>
    <xdr:to>
      <xdr:col>20</xdr:col>
      <xdr:colOff>209550</xdr:colOff>
      <xdr:row>76</xdr:row>
      <xdr:rowOff>74930</xdr:rowOff>
    </xdr:to>
    <xdr:sp macro="" textlink="">
      <xdr:nvSpPr>
        <xdr:cNvPr id="457" name="円/楕円 456"/>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85107</xdr:rowOff>
    </xdr:from>
    <xdr:ext cx="762000" cy="259045"/>
    <xdr:sp macro="" textlink="">
      <xdr:nvSpPr>
        <xdr:cNvPr id="458" name="テキスト ボックス 457"/>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59" name="円/楕円 458"/>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77487</xdr:rowOff>
    </xdr:from>
    <xdr:ext cx="762000" cy="259045"/>
    <xdr:sp macro="" textlink="">
      <xdr:nvSpPr>
        <xdr:cNvPr id="460" name="テキスト ボックス 459"/>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石川県金沢市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39637</xdr:rowOff>
    </xdr:from>
    <xdr:to>
      <xdr:col>4</xdr:col>
      <xdr:colOff>1117600</xdr:colOff>
      <xdr:row>18</xdr:row>
      <xdr:rowOff>73431</xdr:rowOff>
    </xdr:to>
    <xdr:cxnSp macro="">
      <xdr:nvCxnSpPr>
        <xdr:cNvPr id="45" name="直線コネクタ 44"/>
        <xdr:cNvCxnSpPr/>
      </xdr:nvCxnSpPr>
      <xdr:spPr bwMode="auto">
        <a:xfrm flipV="1">
          <a:off x="5651500" y="2144662"/>
          <a:ext cx="0" cy="10624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83608</xdr:rowOff>
    </xdr:from>
    <xdr:ext cx="762000" cy="259045"/>
    <xdr:sp macro="" textlink="">
      <xdr:nvSpPr>
        <xdr:cNvPr id="46" name="人口1人当たり決算額の推移最小値テキスト130"/>
        <xdr:cNvSpPr txBox="1"/>
      </xdr:nvSpPr>
      <xdr:spPr>
        <a:xfrm>
          <a:off x="5740400" y="321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18</xdr:row>
      <xdr:rowOff>73431</xdr:rowOff>
    </xdr:from>
    <xdr:to>
      <xdr:col>5</xdr:col>
      <xdr:colOff>73025</xdr:colOff>
      <xdr:row>18</xdr:row>
      <xdr:rowOff>73431</xdr:rowOff>
    </xdr:to>
    <xdr:cxnSp macro="">
      <xdr:nvCxnSpPr>
        <xdr:cNvPr id="47" name="直線コネクタ 46"/>
        <xdr:cNvCxnSpPr/>
      </xdr:nvCxnSpPr>
      <xdr:spPr bwMode="auto">
        <a:xfrm>
          <a:off x="5562600" y="3207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126014</xdr:rowOff>
    </xdr:from>
    <xdr:ext cx="762000" cy="259045"/>
    <xdr:sp macro="" textlink="">
      <xdr:nvSpPr>
        <xdr:cNvPr id="48" name="人口1人当たり決算額の推移最大値テキスト130"/>
        <xdr:cNvSpPr txBox="1"/>
      </xdr:nvSpPr>
      <xdr:spPr>
        <a:xfrm>
          <a:off x="5740400" y="188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39637</xdr:rowOff>
    </xdr:from>
    <xdr:to>
      <xdr:col>5</xdr:col>
      <xdr:colOff>73025</xdr:colOff>
      <xdr:row>12</xdr:row>
      <xdr:rowOff>39637</xdr:rowOff>
    </xdr:to>
    <xdr:cxnSp macro="">
      <xdr:nvCxnSpPr>
        <xdr:cNvPr id="49" name="直線コネクタ 48"/>
        <xdr:cNvCxnSpPr/>
      </xdr:nvCxnSpPr>
      <xdr:spPr bwMode="auto">
        <a:xfrm>
          <a:off x="5562600" y="2144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73431</xdr:rowOff>
    </xdr:from>
    <xdr:to>
      <xdr:col>4</xdr:col>
      <xdr:colOff>1117600</xdr:colOff>
      <xdr:row>19</xdr:row>
      <xdr:rowOff>14338</xdr:rowOff>
    </xdr:to>
    <xdr:cxnSp macro="">
      <xdr:nvCxnSpPr>
        <xdr:cNvPr id="50" name="直線コネクタ 49"/>
        <xdr:cNvCxnSpPr/>
      </xdr:nvCxnSpPr>
      <xdr:spPr bwMode="auto">
        <a:xfrm flipV="1">
          <a:off x="5003800" y="3207156"/>
          <a:ext cx="647700" cy="11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125303</xdr:rowOff>
    </xdr:from>
    <xdr:ext cx="762000" cy="259045"/>
    <xdr:sp macro="" textlink="">
      <xdr:nvSpPr>
        <xdr:cNvPr id="51" name="人口1人当たり決算額の推移平均値テキスト130"/>
        <xdr:cNvSpPr txBox="1"/>
      </xdr:nvSpPr>
      <xdr:spPr>
        <a:xfrm>
          <a:off x="5740400" y="2573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108776</xdr:rowOff>
    </xdr:from>
    <xdr:to>
      <xdr:col>5</xdr:col>
      <xdr:colOff>34925</xdr:colOff>
      <xdr:row>16</xdr:row>
      <xdr:rowOff>38926</xdr:rowOff>
    </xdr:to>
    <xdr:sp macro="" textlink="">
      <xdr:nvSpPr>
        <xdr:cNvPr id="52" name="フローチャート : 判断 51"/>
        <xdr:cNvSpPr/>
      </xdr:nvSpPr>
      <xdr:spPr bwMode="auto">
        <a:xfrm>
          <a:off x="5600700" y="2728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69164</xdr:rowOff>
    </xdr:from>
    <xdr:to>
      <xdr:col>4</xdr:col>
      <xdr:colOff>469900</xdr:colOff>
      <xdr:row>19</xdr:row>
      <xdr:rowOff>14338</xdr:rowOff>
    </xdr:to>
    <xdr:cxnSp macro="">
      <xdr:nvCxnSpPr>
        <xdr:cNvPr id="53" name="直線コネクタ 52"/>
        <xdr:cNvCxnSpPr/>
      </xdr:nvCxnSpPr>
      <xdr:spPr bwMode="auto">
        <a:xfrm>
          <a:off x="4305300" y="3202889"/>
          <a:ext cx="698500" cy="116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3505</xdr:rowOff>
    </xdr:from>
    <xdr:to>
      <xdr:col>4</xdr:col>
      <xdr:colOff>520700</xdr:colOff>
      <xdr:row>16</xdr:row>
      <xdr:rowOff>105105</xdr:rowOff>
    </xdr:to>
    <xdr:sp macro="" textlink="">
      <xdr:nvSpPr>
        <xdr:cNvPr id="54" name="フローチャート : 判断 53"/>
        <xdr:cNvSpPr/>
      </xdr:nvSpPr>
      <xdr:spPr bwMode="auto">
        <a:xfrm>
          <a:off x="49530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115282</xdr:rowOff>
    </xdr:from>
    <xdr:ext cx="736600" cy="259045"/>
    <xdr:sp macro="" textlink="">
      <xdr:nvSpPr>
        <xdr:cNvPr id="55" name="テキスト ボックス 54"/>
        <xdr:cNvSpPr txBox="1"/>
      </xdr:nvSpPr>
      <xdr:spPr>
        <a:xfrm>
          <a:off x="4622800" y="256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34303</xdr:rowOff>
    </xdr:from>
    <xdr:to>
      <xdr:col>3</xdr:col>
      <xdr:colOff>904875</xdr:colOff>
      <xdr:row>18</xdr:row>
      <xdr:rowOff>69164</xdr:rowOff>
    </xdr:to>
    <xdr:cxnSp macro="">
      <xdr:nvCxnSpPr>
        <xdr:cNvPr id="56" name="直線コネクタ 55"/>
        <xdr:cNvCxnSpPr/>
      </xdr:nvCxnSpPr>
      <xdr:spPr bwMode="auto">
        <a:xfrm>
          <a:off x="3606800" y="3168028"/>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103137</xdr:rowOff>
    </xdr:from>
    <xdr:to>
      <xdr:col>3</xdr:col>
      <xdr:colOff>955675</xdr:colOff>
      <xdr:row>16</xdr:row>
      <xdr:rowOff>33287</xdr:rowOff>
    </xdr:to>
    <xdr:sp macro="" textlink="">
      <xdr:nvSpPr>
        <xdr:cNvPr id="57" name="フローチャート : 判断 56"/>
        <xdr:cNvSpPr/>
      </xdr:nvSpPr>
      <xdr:spPr bwMode="auto">
        <a:xfrm>
          <a:off x="42545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43464</xdr:rowOff>
    </xdr:from>
    <xdr:ext cx="762000" cy="259045"/>
    <xdr:sp macro="" textlink="">
      <xdr:nvSpPr>
        <xdr:cNvPr id="58" name="テキスト ボックス 57"/>
        <xdr:cNvSpPr txBox="1"/>
      </xdr:nvSpPr>
      <xdr:spPr>
        <a:xfrm>
          <a:off x="3924300" y="249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30759</xdr:rowOff>
    </xdr:from>
    <xdr:to>
      <xdr:col>3</xdr:col>
      <xdr:colOff>206375</xdr:colOff>
      <xdr:row>18</xdr:row>
      <xdr:rowOff>34303</xdr:rowOff>
    </xdr:to>
    <xdr:cxnSp macro="">
      <xdr:nvCxnSpPr>
        <xdr:cNvPr id="59" name="直線コネクタ 58"/>
        <xdr:cNvCxnSpPr/>
      </xdr:nvCxnSpPr>
      <xdr:spPr bwMode="auto">
        <a:xfrm>
          <a:off x="2908300" y="3164484"/>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25032</xdr:rowOff>
    </xdr:from>
    <xdr:to>
      <xdr:col>3</xdr:col>
      <xdr:colOff>257175</xdr:colOff>
      <xdr:row>15</xdr:row>
      <xdr:rowOff>126632</xdr:rowOff>
    </xdr:to>
    <xdr:sp macro="" textlink="">
      <xdr:nvSpPr>
        <xdr:cNvPr id="60" name="フローチャート : 判断 59"/>
        <xdr:cNvSpPr/>
      </xdr:nvSpPr>
      <xdr:spPr bwMode="auto">
        <a:xfrm>
          <a:off x="35560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136809</xdr:rowOff>
    </xdr:from>
    <xdr:ext cx="762000" cy="259045"/>
    <xdr:sp macro="" textlink="">
      <xdr:nvSpPr>
        <xdr:cNvPr id="61" name="テキスト ボックス 60"/>
        <xdr:cNvSpPr txBox="1"/>
      </xdr:nvSpPr>
      <xdr:spPr>
        <a:xfrm>
          <a:off x="32258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28423</xdr:rowOff>
    </xdr:from>
    <xdr:to>
      <xdr:col>2</xdr:col>
      <xdr:colOff>692150</xdr:colOff>
      <xdr:row>15</xdr:row>
      <xdr:rowOff>130023</xdr:rowOff>
    </xdr:to>
    <xdr:sp macro="" textlink="">
      <xdr:nvSpPr>
        <xdr:cNvPr id="62" name="フローチャート : 判断 61"/>
        <xdr:cNvSpPr/>
      </xdr:nvSpPr>
      <xdr:spPr bwMode="auto">
        <a:xfrm>
          <a:off x="28575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140200</xdr:rowOff>
    </xdr:from>
    <xdr:ext cx="762000" cy="259045"/>
    <xdr:sp macro="" textlink="">
      <xdr:nvSpPr>
        <xdr:cNvPr id="63" name="テキスト ボックス 62"/>
        <xdr:cNvSpPr txBox="1"/>
      </xdr:nvSpPr>
      <xdr:spPr>
        <a:xfrm>
          <a:off x="25273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22631</xdr:rowOff>
    </xdr:from>
    <xdr:to>
      <xdr:col>5</xdr:col>
      <xdr:colOff>34925</xdr:colOff>
      <xdr:row>18</xdr:row>
      <xdr:rowOff>124231</xdr:rowOff>
    </xdr:to>
    <xdr:sp macro="" textlink="">
      <xdr:nvSpPr>
        <xdr:cNvPr id="69" name="円/楕円 68"/>
        <xdr:cNvSpPr/>
      </xdr:nvSpPr>
      <xdr:spPr bwMode="auto">
        <a:xfrm>
          <a:off x="5600700" y="315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102658</xdr:rowOff>
    </xdr:from>
    <xdr:ext cx="762000" cy="259045"/>
    <xdr:sp macro="" textlink="">
      <xdr:nvSpPr>
        <xdr:cNvPr id="70" name="人口1人当たり決算額の推移該当値テキスト130"/>
        <xdr:cNvSpPr txBox="1"/>
      </xdr:nvSpPr>
      <xdr:spPr>
        <a:xfrm>
          <a:off x="5740400" y="306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49,156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134988</xdr:rowOff>
    </xdr:from>
    <xdr:to>
      <xdr:col>4</xdr:col>
      <xdr:colOff>520700</xdr:colOff>
      <xdr:row>19</xdr:row>
      <xdr:rowOff>65138</xdr:rowOff>
    </xdr:to>
    <xdr:sp macro="" textlink="">
      <xdr:nvSpPr>
        <xdr:cNvPr id="71" name="円/楕円 70"/>
        <xdr:cNvSpPr/>
      </xdr:nvSpPr>
      <xdr:spPr bwMode="auto">
        <a:xfrm>
          <a:off x="4953000" y="326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49915</xdr:rowOff>
    </xdr:from>
    <xdr:ext cx="736600" cy="259045"/>
    <xdr:sp macro="" textlink="">
      <xdr:nvSpPr>
        <xdr:cNvPr id="72" name="テキスト ボックス 71"/>
        <xdr:cNvSpPr txBox="1"/>
      </xdr:nvSpPr>
      <xdr:spPr>
        <a:xfrm>
          <a:off x="4622800" y="335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18364</xdr:rowOff>
    </xdr:from>
    <xdr:to>
      <xdr:col>3</xdr:col>
      <xdr:colOff>955675</xdr:colOff>
      <xdr:row>18</xdr:row>
      <xdr:rowOff>119964</xdr:rowOff>
    </xdr:to>
    <xdr:sp macro="" textlink="">
      <xdr:nvSpPr>
        <xdr:cNvPr id="73" name="円/楕円 72"/>
        <xdr:cNvSpPr/>
      </xdr:nvSpPr>
      <xdr:spPr bwMode="auto">
        <a:xfrm>
          <a:off x="4254500" y="315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104741</xdr:rowOff>
    </xdr:from>
    <xdr:ext cx="762000" cy="259045"/>
    <xdr:sp macro="" textlink="">
      <xdr:nvSpPr>
        <xdr:cNvPr id="74" name="テキスト ボックス 73"/>
        <xdr:cNvSpPr txBox="1"/>
      </xdr:nvSpPr>
      <xdr:spPr>
        <a:xfrm>
          <a:off x="3924300" y="323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154953</xdr:rowOff>
    </xdr:from>
    <xdr:to>
      <xdr:col>3</xdr:col>
      <xdr:colOff>257175</xdr:colOff>
      <xdr:row>18</xdr:row>
      <xdr:rowOff>85103</xdr:rowOff>
    </xdr:to>
    <xdr:sp macro="" textlink="">
      <xdr:nvSpPr>
        <xdr:cNvPr id="75" name="円/楕円 74"/>
        <xdr:cNvSpPr/>
      </xdr:nvSpPr>
      <xdr:spPr bwMode="auto">
        <a:xfrm>
          <a:off x="3556000" y="311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69880</xdr:rowOff>
    </xdr:from>
    <xdr:ext cx="762000" cy="259045"/>
    <xdr:sp macro="" textlink="">
      <xdr:nvSpPr>
        <xdr:cNvPr id="76" name="テキスト ボックス 75"/>
        <xdr:cNvSpPr txBox="1"/>
      </xdr:nvSpPr>
      <xdr:spPr>
        <a:xfrm>
          <a:off x="3225800" y="32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151409</xdr:rowOff>
    </xdr:from>
    <xdr:to>
      <xdr:col>2</xdr:col>
      <xdr:colOff>692150</xdr:colOff>
      <xdr:row>18</xdr:row>
      <xdr:rowOff>81559</xdr:rowOff>
    </xdr:to>
    <xdr:sp macro="" textlink="">
      <xdr:nvSpPr>
        <xdr:cNvPr id="77" name="円/楕円 76"/>
        <xdr:cNvSpPr/>
      </xdr:nvSpPr>
      <xdr:spPr bwMode="auto">
        <a:xfrm>
          <a:off x="2857500" y="311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66336</xdr:rowOff>
    </xdr:from>
    <xdr:ext cx="762000" cy="259045"/>
    <xdr:sp macro="" textlink="">
      <xdr:nvSpPr>
        <xdr:cNvPr id="78" name="テキスト ボックス 77"/>
        <xdr:cNvSpPr txBox="1"/>
      </xdr:nvSpPr>
      <xdr:spPr>
        <a:xfrm>
          <a:off x="2527300" y="320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6" name="直線コネクタ 105"/>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7"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8" name="直線コネクタ 107"/>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9"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10" name="直線コネクタ 109"/>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34074</xdr:rowOff>
    </xdr:from>
    <xdr:to>
      <xdr:col>4</xdr:col>
      <xdr:colOff>1117600</xdr:colOff>
      <xdr:row>35</xdr:row>
      <xdr:rowOff>80366</xdr:rowOff>
    </xdr:to>
    <xdr:cxnSp macro="">
      <xdr:nvCxnSpPr>
        <xdr:cNvPr id="111" name="直線コネクタ 110"/>
        <xdr:cNvCxnSpPr/>
      </xdr:nvCxnSpPr>
      <xdr:spPr bwMode="auto">
        <a:xfrm>
          <a:off x="5003800" y="6644424"/>
          <a:ext cx="6477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65142</xdr:rowOff>
    </xdr:from>
    <xdr:ext cx="762000" cy="259045"/>
    <xdr:sp macro="" textlink="">
      <xdr:nvSpPr>
        <xdr:cNvPr id="112" name="人口1人当たり決算額の推移平均値テキスト445"/>
        <xdr:cNvSpPr txBox="1"/>
      </xdr:nvSpPr>
      <xdr:spPr>
        <a:xfrm>
          <a:off x="5740400" y="6675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3" name="フローチャート : 判断 112"/>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324777</xdr:rowOff>
    </xdr:from>
    <xdr:to>
      <xdr:col>4</xdr:col>
      <xdr:colOff>469900</xdr:colOff>
      <xdr:row>35</xdr:row>
      <xdr:rowOff>34074</xdr:rowOff>
    </xdr:to>
    <xdr:cxnSp macro="">
      <xdr:nvCxnSpPr>
        <xdr:cNvPr id="114" name="直線コネクタ 113"/>
        <xdr:cNvCxnSpPr/>
      </xdr:nvCxnSpPr>
      <xdr:spPr bwMode="auto">
        <a:xfrm>
          <a:off x="4305300" y="6592227"/>
          <a:ext cx="698500" cy="5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5" name="フローチャート : 判断 114"/>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6" name="テキスト ボックス 115"/>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315252</xdr:rowOff>
    </xdr:from>
    <xdr:to>
      <xdr:col>3</xdr:col>
      <xdr:colOff>904875</xdr:colOff>
      <xdr:row>34</xdr:row>
      <xdr:rowOff>324777</xdr:rowOff>
    </xdr:to>
    <xdr:cxnSp macro="">
      <xdr:nvCxnSpPr>
        <xdr:cNvPr id="117" name="直線コネクタ 116"/>
        <xdr:cNvCxnSpPr/>
      </xdr:nvCxnSpPr>
      <xdr:spPr bwMode="auto">
        <a:xfrm>
          <a:off x="3606800" y="6582702"/>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8" name="フローチャート : 判断 117"/>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9" name="テキスト ボックス 118"/>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299288</xdr:rowOff>
    </xdr:from>
    <xdr:to>
      <xdr:col>3</xdr:col>
      <xdr:colOff>206375</xdr:colOff>
      <xdr:row>34</xdr:row>
      <xdr:rowOff>315252</xdr:rowOff>
    </xdr:to>
    <xdr:cxnSp macro="">
      <xdr:nvCxnSpPr>
        <xdr:cNvPr id="120" name="直線コネクタ 119"/>
        <xdr:cNvCxnSpPr/>
      </xdr:nvCxnSpPr>
      <xdr:spPr bwMode="auto">
        <a:xfrm>
          <a:off x="2908300" y="6566738"/>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21" name="フローチャート : 判断 120"/>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2" name="テキスト ボックス 121"/>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3" name="フローチャート : 判断 122"/>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4" name="テキスト ボックス 123"/>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29566</xdr:rowOff>
    </xdr:from>
    <xdr:to>
      <xdr:col>5</xdr:col>
      <xdr:colOff>34925</xdr:colOff>
      <xdr:row>35</xdr:row>
      <xdr:rowOff>131166</xdr:rowOff>
    </xdr:to>
    <xdr:sp macro="" textlink="">
      <xdr:nvSpPr>
        <xdr:cNvPr id="130" name="円/楕円 129"/>
        <xdr:cNvSpPr/>
      </xdr:nvSpPr>
      <xdr:spPr bwMode="auto">
        <a:xfrm>
          <a:off x="5600700" y="6639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217543</xdr:rowOff>
    </xdr:from>
    <xdr:ext cx="762000" cy="259045"/>
    <xdr:sp macro="" textlink="">
      <xdr:nvSpPr>
        <xdr:cNvPr id="131" name="人口1人当たり決算額の推移該当値テキスト445"/>
        <xdr:cNvSpPr txBox="1"/>
      </xdr:nvSpPr>
      <xdr:spPr>
        <a:xfrm>
          <a:off x="5740400" y="64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326174</xdr:rowOff>
    </xdr:from>
    <xdr:to>
      <xdr:col>4</xdr:col>
      <xdr:colOff>520700</xdr:colOff>
      <xdr:row>35</xdr:row>
      <xdr:rowOff>84874</xdr:rowOff>
    </xdr:to>
    <xdr:sp macro="" textlink="">
      <xdr:nvSpPr>
        <xdr:cNvPr id="132" name="円/楕円 131"/>
        <xdr:cNvSpPr/>
      </xdr:nvSpPr>
      <xdr:spPr bwMode="auto">
        <a:xfrm>
          <a:off x="4953000" y="659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95051</xdr:rowOff>
    </xdr:from>
    <xdr:ext cx="736600" cy="259045"/>
    <xdr:sp macro="" textlink="">
      <xdr:nvSpPr>
        <xdr:cNvPr id="133" name="テキスト ボックス 132"/>
        <xdr:cNvSpPr txBox="1"/>
      </xdr:nvSpPr>
      <xdr:spPr>
        <a:xfrm>
          <a:off x="4622800" y="636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273977</xdr:rowOff>
    </xdr:from>
    <xdr:to>
      <xdr:col>3</xdr:col>
      <xdr:colOff>955675</xdr:colOff>
      <xdr:row>35</xdr:row>
      <xdr:rowOff>32677</xdr:rowOff>
    </xdr:to>
    <xdr:sp macro="" textlink="">
      <xdr:nvSpPr>
        <xdr:cNvPr id="134" name="円/楕円 133"/>
        <xdr:cNvSpPr/>
      </xdr:nvSpPr>
      <xdr:spPr bwMode="auto">
        <a:xfrm>
          <a:off x="4254500" y="654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42854</xdr:rowOff>
    </xdr:from>
    <xdr:ext cx="762000" cy="259045"/>
    <xdr:sp macro="" textlink="">
      <xdr:nvSpPr>
        <xdr:cNvPr id="135" name="テキスト ボックス 134"/>
        <xdr:cNvSpPr txBox="1"/>
      </xdr:nvSpPr>
      <xdr:spPr>
        <a:xfrm>
          <a:off x="3924300" y="631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264452</xdr:rowOff>
    </xdr:from>
    <xdr:to>
      <xdr:col>3</xdr:col>
      <xdr:colOff>257175</xdr:colOff>
      <xdr:row>35</xdr:row>
      <xdr:rowOff>23152</xdr:rowOff>
    </xdr:to>
    <xdr:sp macro="" textlink="">
      <xdr:nvSpPr>
        <xdr:cNvPr id="136" name="円/楕円 135"/>
        <xdr:cNvSpPr/>
      </xdr:nvSpPr>
      <xdr:spPr bwMode="auto">
        <a:xfrm>
          <a:off x="3556000" y="653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7929</xdr:rowOff>
    </xdr:from>
    <xdr:ext cx="762000" cy="259045"/>
    <xdr:sp macro="" textlink="">
      <xdr:nvSpPr>
        <xdr:cNvPr id="137" name="テキスト ボックス 136"/>
        <xdr:cNvSpPr txBox="1"/>
      </xdr:nvSpPr>
      <xdr:spPr>
        <a:xfrm>
          <a:off x="3225800" y="661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248488</xdr:rowOff>
    </xdr:from>
    <xdr:to>
      <xdr:col>2</xdr:col>
      <xdr:colOff>692150</xdr:colOff>
      <xdr:row>35</xdr:row>
      <xdr:rowOff>7188</xdr:rowOff>
    </xdr:to>
    <xdr:sp macro="" textlink="">
      <xdr:nvSpPr>
        <xdr:cNvPr id="138" name="円/楕円 137"/>
        <xdr:cNvSpPr/>
      </xdr:nvSpPr>
      <xdr:spPr bwMode="auto">
        <a:xfrm>
          <a:off x="2857500" y="651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334865</xdr:rowOff>
    </xdr:from>
    <xdr:ext cx="762000" cy="259045"/>
    <xdr:sp macro="" textlink="">
      <xdr:nvSpPr>
        <xdr:cNvPr id="139" name="テキスト ボックス 138"/>
        <xdr:cNvSpPr txBox="1"/>
      </xdr:nvSpPr>
      <xdr:spPr>
        <a:xfrm>
          <a:off x="2527300" y="660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を見ると、市税収入が増加したものの、厳しい財政状況が続く中、経費削減に努め、財政調整基金の取り崩しを避けるとともに、市債の繰上償還を行いながら、財政の健全性の確保に努め、黒字決算を堅持している。今後も、中期財政計画を着実に実践し、財政基盤の強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年度決算における連結実質赤字比率は、対象会計全体の財政収支が黒字となっていることから生じていない。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％の減となり、引き続き起債発行に許可が必要な</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％を大きく下回っている。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82.6</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％の減となっている。その要因として繰上償還や新規発行抑制など市債残高の減少に積極的に取り組んできたことがあげられる。今後も、中期財政計画を着実に実践し、財政基盤の強化に努めていく。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181440997</v>
      </c>
      <c r="BO4" s="349"/>
      <c r="BP4" s="349"/>
      <c r="BQ4" s="349"/>
      <c r="BR4" s="349"/>
      <c r="BS4" s="349"/>
      <c r="BT4" s="349"/>
      <c r="BU4" s="350"/>
      <c r="BV4" s="348">
        <v>168505813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178744210</v>
      </c>
      <c r="BO5" s="386"/>
      <c r="BP5" s="386"/>
      <c r="BQ5" s="386"/>
      <c r="BR5" s="386"/>
      <c r="BS5" s="386"/>
      <c r="BT5" s="386"/>
      <c r="BU5" s="387"/>
      <c r="BV5" s="385">
        <v>165309093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89.9</v>
      </c>
      <c r="CU5" s="383"/>
      <c r="CV5" s="383"/>
      <c r="CW5" s="383"/>
      <c r="CX5" s="383"/>
      <c r="CY5" s="383"/>
      <c r="CZ5" s="383"/>
      <c r="DA5" s="384"/>
      <c r="DB5" s="382">
        <v>88.6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2696787</v>
      </c>
      <c r="BO6" s="386"/>
      <c r="BP6" s="386"/>
      <c r="BQ6" s="386"/>
      <c r="BR6" s="386"/>
      <c r="BS6" s="386"/>
      <c r="BT6" s="386"/>
      <c r="BU6" s="387"/>
      <c r="BV6" s="385">
        <v>3196720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98.3</v>
      </c>
      <c r="CU6" s="423"/>
      <c r="CV6" s="423"/>
      <c r="CW6" s="423"/>
      <c r="CX6" s="423"/>
      <c r="CY6" s="423"/>
      <c r="CZ6" s="423"/>
      <c r="DA6" s="424"/>
      <c r="DB6" s="422">
        <v>97.9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526482</v>
      </c>
      <c r="BO7" s="386"/>
      <c r="BP7" s="386"/>
      <c r="BQ7" s="386"/>
      <c r="BR7" s="386"/>
      <c r="BS7" s="386"/>
      <c r="BT7" s="386"/>
      <c r="BU7" s="387"/>
      <c r="BV7" s="385">
        <v>1048760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102944011</v>
      </c>
      <c r="CU7" s="386"/>
      <c r="CV7" s="386"/>
      <c r="CW7" s="386"/>
      <c r="CX7" s="386"/>
      <c r="CY7" s="386"/>
      <c r="CZ7" s="386"/>
      <c r="DA7" s="387"/>
      <c r="DB7" s="385">
        <v>102932924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2170305</v>
      </c>
      <c r="BO8" s="386"/>
      <c r="BP8" s="386"/>
      <c r="BQ8" s="386"/>
      <c r="BR8" s="386"/>
      <c r="BS8" s="386"/>
      <c r="BT8" s="386"/>
      <c r="BU8" s="387"/>
      <c r="BV8" s="385">
        <v>2147960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462361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22345</v>
      </c>
      <c r="BO9" s="386"/>
      <c r="BP9" s="386"/>
      <c r="BQ9" s="386"/>
      <c r="BR9" s="386"/>
      <c r="BS9" s="386"/>
      <c r="BT9" s="386"/>
      <c r="BU9" s="387"/>
      <c r="BV9" s="385">
        <v>14832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22.8</v>
      </c>
      <c r="CU9" s="383"/>
      <c r="CV9" s="383"/>
      <c r="CW9" s="383"/>
      <c r="CX9" s="383"/>
      <c r="CY9" s="383"/>
      <c r="CZ9" s="383"/>
      <c r="DA9" s="384"/>
      <c r="DB9" s="382">
        <v>22.6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454607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676</v>
      </c>
      <c r="BO10" s="386"/>
      <c r="BP10" s="386"/>
      <c r="BQ10" s="386"/>
      <c r="BR10" s="386"/>
      <c r="BS10" s="386"/>
      <c r="BT10" s="386"/>
      <c r="BU10" s="387"/>
      <c r="BV10" s="385">
        <v>679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2002094</v>
      </c>
      <c r="BO11" s="386"/>
      <c r="BP11" s="386"/>
      <c r="BQ11" s="386"/>
      <c r="BR11" s="386"/>
      <c r="BS11" s="386"/>
      <c r="BT11" s="386"/>
      <c r="BU11" s="387"/>
      <c r="BV11" s="385">
        <v>2002712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453081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448568</v>
      </c>
      <c r="S13" s="467"/>
      <c r="T13" s="467"/>
      <c r="U13" s="467"/>
      <c r="V13" s="468"/>
      <c r="W13" s="401" t="s">
        <v>124</v>
      </c>
      <c r="X13" s="402"/>
      <c r="Y13" s="402"/>
      <c r="Z13" s="402"/>
      <c r="AA13" s="402"/>
      <c r="AB13" s="392"/>
      <c r="AC13" s="436">
        <v>3150</v>
      </c>
      <c r="AD13" s="437"/>
      <c r="AE13" s="437"/>
      <c r="AF13" s="437"/>
      <c r="AG13" s="476"/>
      <c r="AH13" s="436">
        <v>3637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2025115</v>
      </c>
      <c r="BO13" s="386"/>
      <c r="BP13" s="386"/>
      <c r="BQ13" s="386"/>
      <c r="BR13" s="386"/>
      <c r="BS13" s="386"/>
      <c r="BT13" s="386"/>
      <c r="BU13" s="387"/>
      <c r="BV13" s="385">
        <v>2018223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452144</v>
      </c>
      <c r="S14" s="467"/>
      <c r="T14" s="467"/>
      <c r="U14" s="467"/>
      <c r="V14" s="468"/>
      <c r="W14" s="375"/>
      <c r="X14" s="376"/>
      <c r="Y14" s="376"/>
      <c r="Z14" s="376"/>
      <c r="AA14" s="376"/>
      <c r="AB14" s="365"/>
      <c r="AC14" s="469">
        <v>1.5</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82.6</v>
      </c>
      <c r="CU14" s="481"/>
      <c r="CV14" s="481"/>
      <c r="CW14" s="481"/>
      <c r="CX14" s="481"/>
      <c r="CY14" s="481"/>
      <c r="CZ14" s="481"/>
      <c r="DA14" s="482"/>
      <c r="DB14" s="480">
        <v>88.6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447749</v>
      </c>
      <c r="S15" s="467"/>
      <c r="T15" s="467"/>
      <c r="U15" s="467"/>
      <c r="V15" s="468"/>
      <c r="W15" s="401" t="s">
        <v>131</v>
      </c>
      <c r="X15" s="402"/>
      <c r="Y15" s="402"/>
      <c r="Z15" s="402"/>
      <c r="AA15" s="402"/>
      <c r="AB15" s="392"/>
      <c r="AC15" s="436">
        <v>46508</v>
      </c>
      <c r="AD15" s="437"/>
      <c r="AE15" s="437"/>
      <c r="AF15" s="437"/>
      <c r="AG15" s="476"/>
      <c r="AH15" s="436">
        <v>51293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61007350</v>
      </c>
      <c r="BO15" s="349"/>
      <c r="BP15" s="349"/>
      <c r="BQ15" s="349"/>
      <c r="BR15" s="349"/>
      <c r="BS15" s="349"/>
      <c r="BT15" s="349"/>
      <c r="BU15" s="350"/>
      <c r="BV15" s="348">
        <v>59510141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v>
      </c>
      <c r="AD16" s="470"/>
      <c r="AE16" s="470"/>
      <c r="AF16" s="470"/>
      <c r="AG16" s="471"/>
      <c r="AH16" s="469">
        <v>22.6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75622135</v>
      </c>
      <c r="BO16" s="386"/>
      <c r="BP16" s="386"/>
      <c r="BQ16" s="386"/>
      <c r="BR16" s="386"/>
      <c r="BS16" s="386"/>
      <c r="BT16" s="386"/>
      <c r="BU16" s="387"/>
      <c r="BV16" s="385">
        <v>74815099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161389</v>
      </c>
      <c r="AD17" s="437"/>
      <c r="AE17" s="437"/>
      <c r="AF17" s="437"/>
      <c r="AG17" s="476"/>
      <c r="AH17" s="436">
        <v>167337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79320134</v>
      </c>
      <c r="BO17" s="386"/>
      <c r="BP17" s="386"/>
      <c r="BQ17" s="386"/>
      <c r="BR17" s="386"/>
      <c r="BS17" s="386"/>
      <c r="BT17" s="386"/>
      <c r="BU17" s="387"/>
      <c r="BV17" s="385">
        <v>77659977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468.64</v>
      </c>
      <c r="M18" s="498"/>
      <c r="N18" s="498"/>
      <c r="O18" s="498"/>
      <c r="P18" s="498"/>
      <c r="Q18" s="498"/>
      <c r="R18" s="499"/>
      <c r="S18" s="499"/>
      <c r="T18" s="499"/>
      <c r="U18" s="499"/>
      <c r="V18" s="500"/>
      <c r="W18" s="403"/>
      <c r="X18" s="404"/>
      <c r="Y18" s="404"/>
      <c r="Z18" s="404"/>
      <c r="AA18" s="404"/>
      <c r="AB18" s="395"/>
      <c r="AC18" s="501">
        <v>76.5</v>
      </c>
      <c r="AD18" s="502"/>
      <c r="AE18" s="502"/>
      <c r="AF18" s="502"/>
      <c r="AG18" s="503"/>
      <c r="AH18" s="501">
        <v>73.8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94775891</v>
      </c>
      <c r="BO18" s="386"/>
      <c r="BP18" s="386"/>
      <c r="BQ18" s="386"/>
      <c r="BR18" s="386"/>
      <c r="BS18" s="386"/>
      <c r="BT18" s="386"/>
      <c r="BU18" s="387"/>
      <c r="BV18" s="385">
        <v>92927067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987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117594854</v>
      </c>
      <c r="BO19" s="386"/>
      <c r="BP19" s="386"/>
      <c r="BQ19" s="386"/>
      <c r="BR19" s="386"/>
      <c r="BS19" s="386"/>
      <c r="BT19" s="386"/>
      <c r="BU19" s="387"/>
      <c r="BV19" s="385">
        <v>117204510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191256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234036669</v>
      </c>
      <c r="BO23" s="386"/>
      <c r="BP23" s="386"/>
      <c r="BQ23" s="386"/>
      <c r="BR23" s="386"/>
      <c r="BS23" s="386"/>
      <c r="BT23" s="386"/>
      <c r="BU23" s="387"/>
      <c r="BV23" s="385">
        <v>237866337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11800</v>
      </c>
      <c r="R24" s="437"/>
      <c r="S24" s="437"/>
      <c r="T24" s="437"/>
      <c r="U24" s="437"/>
      <c r="V24" s="476"/>
      <c r="W24" s="531"/>
      <c r="X24" s="519"/>
      <c r="Y24" s="520"/>
      <c r="Z24" s="435" t="s">
        <v>154</v>
      </c>
      <c r="AA24" s="415"/>
      <c r="AB24" s="415"/>
      <c r="AC24" s="415"/>
      <c r="AD24" s="415"/>
      <c r="AE24" s="415"/>
      <c r="AF24" s="415"/>
      <c r="AG24" s="416"/>
      <c r="AH24" s="436">
        <v>2410</v>
      </c>
      <c r="AI24" s="437"/>
      <c r="AJ24" s="437"/>
      <c r="AK24" s="437"/>
      <c r="AL24" s="476"/>
      <c r="AM24" s="436">
        <v>7507150</v>
      </c>
      <c r="AN24" s="437"/>
      <c r="AO24" s="437"/>
      <c r="AP24" s="437"/>
      <c r="AQ24" s="437"/>
      <c r="AR24" s="476"/>
      <c r="AS24" s="436">
        <v>3115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166678615</v>
      </c>
      <c r="BO24" s="386"/>
      <c r="BP24" s="386"/>
      <c r="BQ24" s="386"/>
      <c r="BR24" s="386"/>
      <c r="BS24" s="386"/>
      <c r="BT24" s="386"/>
      <c r="BU24" s="387"/>
      <c r="BV24" s="385">
        <v>168497896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9600</v>
      </c>
      <c r="R25" s="437"/>
      <c r="S25" s="437"/>
      <c r="T25" s="437"/>
      <c r="U25" s="437"/>
      <c r="V25" s="476"/>
      <c r="W25" s="531"/>
      <c r="X25" s="519"/>
      <c r="Y25" s="520"/>
      <c r="Z25" s="435" t="s">
        <v>157</v>
      </c>
      <c r="AA25" s="415"/>
      <c r="AB25" s="415"/>
      <c r="AC25" s="415"/>
      <c r="AD25" s="415"/>
      <c r="AE25" s="415"/>
      <c r="AF25" s="415"/>
      <c r="AG25" s="416"/>
      <c r="AH25" s="436">
        <v>417</v>
      </c>
      <c r="AI25" s="437"/>
      <c r="AJ25" s="437"/>
      <c r="AK25" s="437"/>
      <c r="AL25" s="476"/>
      <c r="AM25" s="436">
        <v>1281024</v>
      </c>
      <c r="AN25" s="437"/>
      <c r="AO25" s="437"/>
      <c r="AP25" s="437"/>
      <c r="AQ25" s="437"/>
      <c r="AR25" s="476"/>
      <c r="AS25" s="436">
        <v>3072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12109764</v>
      </c>
      <c r="BO25" s="349"/>
      <c r="BP25" s="349"/>
      <c r="BQ25" s="349"/>
      <c r="BR25" s="349"/>
      <c r="BS25" s="349"/>
      <c r="BT25" s="349"/>
      <c r="BU25" s="350"/>
      <c r="BV25" s="348">
        <v>9574146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7229</v>
      </c>
      <c r="R26" s="437"/>
      <c r="S26" s="437"/>
      <c r="T26" s="437"/>
      <c r="U26" s="437"/>
      <c r="V26" s="476"/>
      <c r="W26" s="531"/>
      <c r="X26" s="519"/>
      <c r="Y26" s="520"/>
      <c r="Z26" s="435" t="s">
        <v>160</v>
      </c>
      <c r="AA26" s="555"/>
      <c r="AB26" s="555"/>
      <c r="AC26" s="555"/>
      <c r="AD26" s="555"/>
      <c r="AE26" s="555"/>
      <c r="AF26" s="555"/>
      <c r="AG26" s="556"/>
      <c r="AH26" s="436">
        <v>339</v>
      </c>
      <c r="AI26" s="437"/>
      <c r="AJ26" s="437"/>
      <c r="AK26" s="437"/>
      <c r="AL26" s="476"/>
      <c r="AM26" s="436">
        <v>1026831</v>
      </c>
      <c r="AN26" s="437"/>
      <c r="AO26" s="437"/>
      <c r="AP26" s="437"/>
      <c r="AQ26" s="437"/>
      <c r="AR26" s="476"/>
      <c r="AS26" s="436">
        <v>3029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12704</v>
      </c>
      <c r="BO26" s="386"/>
      <c r="BP26" s="386"/>
      <c r="BQ26" s="386"/>
      <c r="BR26" s="386"/>
      <c r="BS26" s="386"/>
      <c r="BT26" s="386"/>
      <c r="BU26" s="387"/>
      <c r="BV26" s="385">
        <v>14730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7800</v>
      </c>
      <c r="R27" s="437"/>
      <c r="S27" s="437"/>
      <c r="T27" s="437"/>
      <c r="U27" s="437"/>
      <c r="V27" s="476"/>
      <c r="W27" s="531"/>
      <c r="X27" s="519"/>
      <c r="Y27" s="520"/>
      <c r="Z27" s="435" t="s">
        <v>163</v>
      </c>
      <c r="AA27" s="415"/>
      <c r="AB27" s="415"/>
      <c r="AC27" s="415"/>
      <c r="AD27" s="415"/>
      <c r="AE27" s="415"/>
      <c r="AF27" s="415"/>
      <c r="AG27" s="416"/>
      <c r="AH27" s="436">
        <v>80</v>
      </c>
      <c r="AI27" s="437"/>
      <c r="AJ27" s="437"/>
      <c r="AK27" s="437"/>
      <c r="AL27" s="476"/>
      <c r="AM27" s="436">
        <v>301880</v>
      </c>
      <c r="AN27" s="437"/>
      <c r="AO27" s="437"/>
      <c r="AP27" s="437"/>
      <c r="AQ27" s="437"/>
      <c r="AR27" s="476"/>
      <c r="AS27" s="436">
        <v>3774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2719585</v>
      </c>
      <c r="BO27" s="553"/>
      <c r="BP27" s="553"/>
      <c r="BQ27" s="553"/>
      <c r="BR27" s="553"/>
      <c r="BS27" s="553"/>
      <c r="BT27" s="553"/>
      <c r="BU27" s="554"/>
      <c r="BV27" s="552">
        <v>2574665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7150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2703902</v>
      </c>
      <c r="BO28" s="349"/>
      <c r="BP28" s="349"/>
      <c r="BQ28" s="349"/>
      <c r="BR28" s="349"/>
      <c r="BS28" s="349"/>
      <c r="BT28" s="349"/>
      <c r="BU28" s="350"/>
      <c r="BV28" s="348">
        <v>2703226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38</v>
      </c>
      <c r="M29" s="437"/>
      <c r="N29" s="437"/>
      <c r="O29" s="437"/>
      <c r="P29" s="476"/>
      <c r="Q29" s="436">
        <v>6700</v>
      </c>
      <c r="R29" s="437"/>
      <c r="S29" s="437"/>
      <c r="T29" s="437"/>
      <c r="U29" s="437"/>
      <c r="V29" s="476"/>
      <c r="W29" s="532"/>
      <c r="X29" s="533"/>
      <c r="Y29" s="534"/>
      <c r="Z29" s="435" t="s">
        <v>170</v>
      </c>
      <c r="AA29" s="415"/>
      <c r="AB29" s="415"/>
      <c r="AC29" s="415"/>
      <c r="AD29" s="415"/>
      <c r="AE29" s="415"/>
      <c r="AF29" s="415"/>
      <c r="AG29" s="416"/>
      <c r="AH29" s="436">
        <v>2490</v>
      </c>
      <c r="AI29" s="437"/>
      <c r="AJ29" s="437"/>
      <c r="AK29" s="437"/>
      <c r="AL29" s="476"/>
      <c r="AM29" s="436">
        <v>7809030</v>
      </c>
      <c r="AN29" s="437"/>
      <c r="AO29" s="437"/>
      <c r="AP29" s="437"/>
      <c r="AQ29" s="437"/>
      <c r="AR29" s="476"/>
      <c r="AS29" s="436">
        <v>3136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603520</v>
      </c>
      <c r="BO29" s="386"/>
      <c r="BP29" s="386"/>
      <c r="BQ29" s="386"/>
      <c r="BR29" s="386"/>
      <c r="BS29" s="386"/>
      <c r="BT29" s="386"/>
      <c r="BU29" s="387"/>
      <c r="BV29" s="385">
        <v>1103520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10974578</v>
      </c>
      <c r="BO30" s="553"/>
      <c r="BP30" s="553"/>
      <c r="BQ30" s="553"/>
      <c r="BR30" s="553"/>
      <c r="BS30" s="553"/>
      <c r="BT30" s="553"/>
      <c r="BU30" s="554"/>
      <c r="BV30" s="552">
        <v>10888989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金沢市営地方競馬事業費特別会計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金沢市ガス事業特別会計</v>
      </c>
      <c r="AP34" s="567"/>
      <c r="AQ34" s="567"/>
      <c r="AR34" s="567"/>
      <c r="AS34" s="567"/>
      <c r="AT34" s="567"/>
      <c r="AU34" s="567"/>
      <c r="AV34" s="567"/>
      <c r="AW34" s="567"/>
      <c r="AX34" s="567"/>
      <c r="AY34" s="567"/>
      <c r="AZ34" s="567"/>
      <c r="BA34" s="567"/>
      <c r="BB34" s="567"/>
      <c r="BC34" s="567"/>
      <c r="BD34" s="165"/>
      <c r="BE34" s="566">
        <f>IF(BG34="","",MAX(C34:D43,U34:V43,AM34:AN43)+1)</f>
        <v>17</v>
      </c>
      <c r="BF34" s="566"/>
      <c r="BG34" s="567" t="str">
        <f>IF('各会計、関係団体の財政状況及び健全化判断比率'!B41="","",'各会計、関係団体の財政状況及び健全化判断比率'!B41)</f>
        <v>金沢市農村下水道事業費特別会計</v>
      </c>
      <c r="BH34" s="567"/>
      <c r="BI34" s="567"/>
      <c r="BJ34" s="567"/>
      <c r="BK34" s="567"/>
      <c r="BL34" s="567"/>
      <c r="BM34" s="567"/>
      <c r="BN34" s="567"/>
      <c r="BO34" s="567"/>
      <c r="BP34" s="567"/>
      <c r="BQ34" s="567"/>
      <c r="BR34" s="567"/>
      <c r="BS34" s="567"/>
      <c r="BT34" s="567"/>
      <c r="BU34" s="567"/>
      <c r="BV34" s="165"/>
      <c r="BW34" s="566">
        <f>IF(BY34="","",MAX(C34:D43,U34:V43,AM34:AN43,BE34:BF43)+1)</f>
        <v>21</v>
      </c>
      <c r="BX34" s="566"/>
      <c r="BY34" s="567" t="str">
        <f>IF('各会計、関係団体の財政状況及び健全化判断比率'!B68="","",'各会計、関係団体の財政状況及び健全化判断比率'!B68)</f>
        <v>石川県後期高齢者医療広域連合（一般会計）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 xml:space="preserve"> (株)金沢商業活性化センター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金沢市公共用地先行取得事業費特別会計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金沢市駐車場事業費特別会計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金沢市水道事業特別会計</v>
      </c>
      <c r="AP35" s="567"/>
      <c r="AQ35" s="567"/>
      <c r="AR35" s="567"/>
      <c r="AS35" s="567"/>
      <c r="AT35" s="567"/>
      <c r="AU35" s="567"/>
      <c r="AV35" s="567"/>
      <c r="AW35" s="567"/>
      <c r="AX35" s="567"/>
      <c r="AY35" s="567"/>
      <c r="AZ35" s="567"/>
      <c r="BA35" s="567"/>
      <c r="BB35" s="567"/>
      <c r="BC35" s="567"/>
      <c r="BD35" s="165"/>
      <c r="BE35" s="566">
        <f t="shared" ref="BE35:BE43" si="1">IF(BG35="","",BE34+1)</f>
        <v>18</v>
      </c>
      <c r="BF35" s="566"/>
      <c r="BG35" s="567" t="str">
        <f>IF('各会計、関係団体の財政状況及び健全化判断比率'!B42="","",'各会計、関係団体の財政状況及び健全化判断比率'!B42)</f>
        <v>金沢市工業団地造成事業費特別会計</v>
      </c>
      <c r="BH35" s="567"/>
      <c r="BI35" s="567"/>
      <c r="BJ35" s="567"/>
      <c r="BK35" s="567"/>
      <c r="BL35" s="567"/>
      <c r="BM35" s="567"/>
      <c r="BN35" s="567"/>
      <c r="BO35" s="567"/>
      <c r="BP35" s="567"/>
      <c r="BQ35" s="567"/>
      <c r="BR35" s="567"/>
      <c r="BS35" s="567"/>
      <c r="BT35" s="567"/>
      <c r="BU35" s="567"/>
      <c r="BV35" s="165"/>
      <c r="BW35" s="566">
        <f t="shared" ref="BW35:BW43" si="2">IF(BY35="","",BW34+1)</f>
        <v>22</v>
      </c>
      <c r="BX35" s="566"/>
      <c r="BY35" s="567" t="str">
        <f>IF('各会計、関係団体の財政状況及び健全化判断比率'!B69="","",'各会計、関係団体の財政状況及び健全化判断比率'!B69)</f>
        <v>石川県後期高齢者医療広域連合（特別会計）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 xml:space="preserve"> (公財)石川県音楽文化振興事業団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金沢市母子父子寡婦福祉資金貸付事業費特別会計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金沢市国民健康保険費特別会計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IF('各会計、関係団体の財政状況及び健全化判断比率'!B35="","",'各会計、関係団体の財政状況及び健全化判断比率'!B35)</f>
        <v>金沢市発電事業特別会計</v>
      </c>
      <c r="AP36" s="567"/>
      <c r="AQ36" s="567"/>
      <c r="AR36" s="567"/>
      <c r="AS36" s="567"/>
      <c r="AT36" s="567"/>
      <c r="AU36" s="567"/>
      <c r="AV36" s="567"/>
      <c r="AW36" s="567"/>
      <c r="AX36" s="567"/>
      <c r="AY36" s="567"/>
      <c r="AZ36" s="567"/>
      <c r="BA36" s="567"/>
      <c r="BB36" s="567"/>
      <c r="BC36" s="567"/>
      <c r="BD36" s="165"/>
      <c r="BE36" s="566">
        <f t="shared" si="1"/>
        <v>19</v>
      </c>
      <c r="BF36" s="566"/>
      <c r="BG36" s="567" t="str">
        <f>IF('各会計、関係団体の財政状況及び健全化判断比率'!B43="","",'各会計、関係団体の財政状況及び健全化判断比率'!B43)</f>
        <v>金沢市市街地再開発事業費特別会計</v>
      </c>
      <c r="BH36" s="567"/>
      <c r="BI36" s="567"/>
      <c r="BJ36" s="567"/>
      <c r="BK36" s="567"/>
      <c r="BL36" s="567"/>
      <c r="BM36" s="567"/>
      <c r="BN36" s="567"/>
      <c r="BO36" s="567"/>
      <c r="BP36" s="567"/>
      <c r="BQ36" s="567"/>
      <c r="BR36" s="567"/>
      <c r="BS36" s="567"/>
      <c r="BT36" s="567"/>
      <c r="BU36" s="567"/>
      <c r="BV36" s="165"/>
      <c r="BW36" s="566">
        <f t="shared" si="2"/>
        <v>23</v>
      </c>
      <c r="BX36" s="566"/>
      <c r="BY36" s="567" t="str">
        <f>IF('各会計、関係団体の財政状況及び健全化判断比率'!B70="","",'各会計、関係団体の財政状況及び健全化判断比率'!B70)</f>
        <v>石川県市町村消防賞じゅつ金組合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 xml:space="preserve"> (公財)横浜記念金沢の文化創生財団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金沢市後期高齢者医療費特別会計</v>
      </c>
      <c r="X37" s="567"/>
      <c r="Y37" s="567"/>
      <c r="Z37" s="567"/>
      <c r="AA37" s="567"/>
      <c r="AB37" s="567"/>
      <c r="AC37" s="567"/>
      <c r="AD37" s="567"/>
      <c r="AE37" s="567"/>
      <c r="AF37" s="567"/>
      <c r="AG37" s="567"/>
      <c r="AH37" s="567"/>
      <c r="AI37" s="567"/>
      <c r="AJ37" s="567"/>
      <c r="AK37" s="567"/>
      <c r="AL37" s="165"/>
      <c r="AM37" s="566">
        <f t="shared" si="0"/>
        <v>12</v>
      </c>
      <c r="AN37" s="566"/>
      <c r="AO37" s="567" t="str">
        <f>IF('各会計、関係団体の財政状況及び健全化判断比率'!B36="","",'各会計、関係団体の財政状況及び健全化判断比率'!B36)</f>
        <v>金沢市工業用水道事業特別会計</v>
      </c>
      <c r="AP37" s="567"/>
      <c r="AQ37" s="567"/>
      <c r="AR37" s="567"/>
      <c r="AS37" s="567"/>
      <c r="AT37" s="567"/>
      <c r="AU37" s="567"/>
      <c r="AV37" s="567"/>
      <c r="AW37" s="567"/>
      <c r="AX37" s="567"/>
      <c r="AY37" s="567"/>
      <c r="AZ37" s="567"/>
      <c r="BA37" s="567"/>
      <c r="BB37" s="567"/>
      <c r="BC37" s="567"/>
      <c r="BD37" s="165"/>
      <c r="BE37" s="566">
        <f t="shared" si="1"/>
        <v>20</v>
      </c>
      <c r="BF37" s="566"/>
      <c r="BG37" s="567" t="str">
        <f>IF('各会計、関係団体の財政状況及び健全化判断比率'!B44="","",'各会計、関係団体の財政状況及び健全化判断比率'!B44)</f>
        <v>金沢市住宅団地建設事業費特別会計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 xml:space="preserve"> (公財)金沢芸術創造財団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金沢市介護保険費特別会計</v>
      </c>
      <c r="X38" s="567"/>
      <c r="Y38" s="567"/>
      <c r="Z38" s="567"/>
      <c r="AA38" s="567"/>
      <c r="AB38" s="567"/>
      <c r="AC38" s="567"/>
      <c r="AD38" s="567"/>
      <c r="AE38" s="567"/>
      <c r="AF38" s="567"/>
      <c r="AG38" s="567"/>
      <c r="AH38" s="567"/>
      <c r="AI38" s="567"/>
      <c r="AJ38" s="567"/>
      <c r="AK38" s="567"/>
      <c r="AL38" s="165"/>
      <c r="AM38" s="566">
        <f t="shared" si="0"/>
        <v>13</v>
      </c>
      <c r="AN38" s="566"/>
      <c r="AO38" s="567" t="str">
        <f>IF('各会計、関係団体の財政状況及び健全化判断比率'!B37="","",'各会計、関係団体の財政状況及び健全化判断比率'!B37)</f>
        <v>金沢市公共下水道事業特別会計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 xml:space="preserve"> (公財)金沢文化振興財団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f t="shared" si="0"/>
        <v>14</v>
      </c>
      <c r="AN39" s="566"/>
      <c r="AO39" s="567" t="str">
        <f>IF('各会計、関係団体の財政状況及び健全化判断比率'!B38="","",'各会計、関係団体の財政状況及び健全化判断比率'!B38)</f>
        <v>金沢市中央卸売市場事業特別会計</v>
      </c>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 xml:space="preserve"> (公財)金沢国際交流財団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f t="shared" si="0"/>
        <v>15</v>
      </c>
      <c r="AN40" s="566"/>
      <c r="AO40" s="567" t="str">
        <f>IF('各会計、関係団体の財政状況及び健全化判断比率'!B39="","",'各会計、関係団体の財政状況及び健全化判断比率'!B39)</f>
        <v>金沢市公設花き地方卸売市場事業特別会計</v>
      </c>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 xml:space="preserve"> (公社)金沢職人大学校</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f t="shared" si="0"/>
        <v>16</v>
      </c>
      <c r="AN41" s="566"/>
      <c r="AO41" s="567" t="str">
        <f>IF('各会計、関係団体の財政状況及び健全化判断比率'!B40="","",'各会計、関係団体の財政状況及び健全化判断比率'!B40)</f>
        <v>金沢市病院事業特別会計</v>
      </c>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31</v>
      </c>
      <c r="CP41" s="566"/>
      <c r="CQ41" s="567" t="str">
        <f>IF('各会計、関係団体の財政状況及び健全化判断比率'!BS14="","",'各会計、関係団体の財政状況及び健全化判断比率'!BS14)</f>
        <v xml:space="preserve"> 金沢市土地開発公社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32</v>
      </c>
      <c r="CP42" s="566"/>
      <c r="CQ42" s="567" t="str">
        <f>IF('各会計、関係団体の財政状況及び健全化判断比率'!BS15="","",'各会計、関係団体の財政状況及び健全化判断比率'!BS15)</f>
        <v xml:space="preserve"> 公立大学法人金沢美術工芸大学</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33</v>
      </c>
      <c r="CP43" s="566"/>
      <c r="CQ43" s="567" t="str">
        <f>IF('各会計、関係団体の財政状況及び健全化判断比率'!BS16="","",'各会計、関係団体の財政状況及び健全化判断比率'!BS16)</f>
        <v xml:space="preserve"> (一財)石川県文化・産業振興基金</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9" t="s">
        <v>24</v>
      </c>
      <c r="C41" s="1170"/>
      <c r="D41" s="81"/>
      <c r="E41" s="1175" t="s">
        <v>25</v>
      </c>
      <c r="F41" s="1175"/>
      <c r="G41" s="1175"/>
      <c r="H41" s="1176"/>
      <c r="I41" s="82">
        <v>252597</v>
      </c>
      <c r="J41" s="83">
        <v>249513</v>
      </c>
      <c r="K41" s="83">
        <v>245360</v>
      </c>
      <c r="L41" s="83">
        <v>240729</v>
      </c>
      <c r="M41" s="84">
        <v>236614</v>
      </c>
    </row>
    <row r="42" spans="2:13" ht="27.75" customHeight="1">
      <c r="B42" s="1171"/>
      <c r="C42" s="1172"/>
      <c r="D42" s="85"/>
      <c r="E42" s="1177" t="s">
        <v>26</v>
      </c>
      <c r="F42" s="1177"/>
      <c r="G42" s="1177"/>
      <c r="H42" s="1178"/>
      <c r="I42" s="86">
        <v>11386</v>
      </c>
      <c r="J42" s="87">
        <v>9480</v>
      </c>
      <c r="K42" s="87">
        <v>6546</v>
      </c>
      <c r="L42" s="87">
        <v>6410</v>
      </c>
      <c r="M42" s="88">
        <v>1103</v>
      </c>
    </row>
    <row r="43" spans="2:13" ht="27.75" customHeight="1">
      <c r="B43" s="1171"/>
      <c r="C43" s="1172"/>
      <c r="D43" s="85"/>
      <c r="E43" s="1177" t="s">
        <v>27</v>
      </c>
      <c r="F43" s="1177"/>
      <c r="G43" s="1177"/>
      <c r="H43" s="1178"/>
      <c r="I43" s="86">
        <v>98765</v>
      </c>
      <c r="J43" s="87">
        <v>93338</v>
      </c>
      <c r="K43" s="87">
        <v>92598</v>
      </c>
      <c r="L43" s="87">
        <v>88640</v>
      </c>
      <c r="M43" s="88">
        <v>86103</v>
      </c>
    </row>
    <row r="44" spans="2:13" ht="27.75" customHeight="1">
      <c r="B44" s="1171"/>
      <c r="C44" s="1172"/>
      <c r="D44" s="85"/>
      <c r="E44" s="1177" t="s">
        <v>28</v>
      </c>
      <c r="F44" s="1177"/>
      <c r="G44" s="1177"/>
      <c r="H44" s="1178"/>
      <c r="I44" s="86" t="s">
        <v>488</v>
      </c>
      <c r="J44" s="87" t="s">
        <v>488</v>
      </c>
      <c r="K44" s="87" t="s">
        <v>488</v>
      </c>
      <c r="L44" s="87" t="s">
        <v>488</v>
      </c>
      <c r="M44" s="88" t="s">
        <v>488</v>
      </c>
    </row>
    <row r="45" spans="2:13" ht="27.75" customHeight="1">
      <c r="B45" s="1171"/>
      <c r="C45" s="1172"/>
      <c r="D45" s="85"/>
      <c r="E45" s="1177" t="s">
        <v>29</v>
      </c>
      <c r="F45" s="1177"/>
      <c r="G45" s="1177"/>
      <c r="H45" s="1178"/>
      <c r="I45" s="86">
        <v>21949</v>
      </c>
      <c r="J45" s="87">
        <v>21657</v>
      </c>
      <c r="K45" s="87">
        <v>21110</v>
      </c>
      <c r="L45" s="87">
        <v>20195</v>
      </c>
      <c r="M45" s="88">
        <v>18480</v>
      </c>
    </row>
    <row r="46" spans="2:13" ht="27.75" customHeight="1">
      <c r="B46" s="1171"/>
      <c r="C46" s="1172"/>
      <c r="D46" s="85"/>
      <c r="E46" s="1177" t="s">
        <v>30</v>
      </c>
      <c r="F46" s="1177"/>
      <c r="G46" s="1177"/>
      <c r="H46" s="1178"/>
      <c r="I46" s="86">
        <v>672</v>
      </c>
      <c r="J46" s="87">
        <v>635</v>
      </c>
      <c r="K46" s="87">
        <v>4</v>
      </c>
      <c r="L46" s="87" t="s">
        <v>488</v>
      </c>
      <c r="M46" s="88" t="s">
        <v>488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10976</v>
      </c>
      <c r="J49" s="87">
        <v>11518</v>
      </c>
      <c r="K49" s="87">
        <v>11920</v>
      </c>
      <c r="L49" s="87">
        <v>13336</v>
      </c>
      <c r="M49" s="88">
        <v>12141</v>
      </c>
    </row>
    <row r="50" spans="2:13" ht="27.75" customHeight="1">
      <c r="B50" s="1171"/>
      <c r="C50" s="1172"/>
      <c r="D50" s="85"/>
      <c r="E50" s="1177" t="s">
        <v>35</v>
      </c>
      <c r="F50" s="1177"/>
      <c r="G50" s="1177"/>
      <c r="H50" s="1178"/>
      <c r="I50" s="86">
        <v>68610</v>
      </c>
      <c r="J50" s="87">
        <v>64539</v>
      </c>
      <c r="K50" s="87">
        <v>59528</v>
      </c>
      <c r="L50" s="87">
        <v>57845</v>
      </c>
      <c r="M50" s="88">
        <v>55048</v>
      </c>
    </row>
    <row r="51" spans="2:13" ht="27.75" customHeight="1">
      <c r="B51" s="1173"/>
      <c r="C51" s="1174"/>
      <c r="D51" s="85"/>
      <c r="E51" s="1177" t="s">
        <v>36</v>
      </c>
      <c r="F51" s="1177"/>
      <c r="G51" s="1177"/>
      <c r="H51" s="1178"/>
      <c r="I51" s="86">
        <v>214755</v>
      </c>
      <c r="J51" s="87">
        <v>214053</v>
      </c>
      <c r="K51" s="87">
        <v>218316</v>
      </c>
      <c r="L51" s="87">
        <v>211144</v>
      </c>
      <c r="M51" s="88">
        <v>206729</v>
      </c>
    </row>
    <row r="52" spans="2:13" ht="27.75" customHeight="1" thickBot="1">
      <c r="B52" s="1181" t="s">
        <v>37</v>
      </c>
      <c r="C52" s="1182"/>
      <c r="D52" s="90"/>
      <c r="E52" s="1183" t="s">
        <v>38</v>
      </c>
      <c r="F52" s="1183"/>
      <c r="G52" s="1183"/>
      <c r="H52" s="1184"/>
      <c r="I52" s="91">
        <v>91028</v>
      </c>
      <c r="J52" s="92">
        <v>84513</v>
      </c>
      <c r="K52" s="92">
        <v>75855</v>
      </c>
      <c r="L52" s="92">
        <v>73650</v>
      </c>
      <c r="M52" s="93">
        <v>68381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74688</v>
      </c>
      <c r="E3" s="116"/>
      <c r="F3" s="117">
        <v>47155</v>
      </c>
      <c r="G3" s="118"/>
      <c r="H3" s="119"/>
    </row>
    <row r="4" spans="1:8">
      <c r="A4" s="120"/>
      <c r="B4" s="121"/>
      <c r="C4" s="122"/>
      <c r="D4" s="123">
        <v>36506</v>
      </c>
      <c r="E4" s="124"/>
      <c r="F4" s="125">
        <v>26802</v>
      </c>
      <c r="G4" s="126"/>
      <c r="H4" s="127"/>
    </row>
    <row r="5" spans="1:8">
      <c r="A5" s="108" t="s">
        <v>520</v>
      </c>
      <c r="B5" s="113"/>
      <c r="C5" s="114"/>
      <c r="D5" s="115">
        <v>68797</v>
      </c>
      <c r="E5" s="116"/>
      <c r="F5" s="117">
        <v>43858</v>
      </c>
      <c r="G5" s="118"/>
      <c r="H5" s="119"/>
    </row>
    <row r="6" spans="1:8">
      <c r="A6" s="120"/>
      <c r="B6" s="121"/>
      <c r="C6" s="122"/>
      <c r="D6" s="123">
        <v>26737</v>
      </c>
      <c r="E6" s="124"/>
      <c r="F6" s="125">
        <v>23714</v>
      </c>
      <c r="G6" s="126"/>
      <c r="H6" s="127"/>
    </row>
    <row r="7" spans="1:8">
      <c r="A7" s="108" t="s">
        <v>521</v>
      </c>
      <c r="B7" s="113"/>
      <c r="C7" s="114"/>
      <c r="D7" s="115">
        <v>50247</v>
      </c>
      <c r="E7" s="116"/>
      <c r="F7" s="117">
        <v>41705</v>
      </c>
      <c r="G7" s="118"/>
      <c r="H7" s="119"/>
    </row>
    <row r="8" spans="1:8">
      <c r="A8" s="120"/>
      <c r="B8" s="121"/>
      <c r="C8" s="122"/>
      <c r="D8" s="123">
        <v>26178</v>
      </c>
      <c r="E8" s="124"/>
      <c r="F8" s="125">
        <v>22742</v>
      </c>
      <c r="G8" s="126"/>
      <c r="H8" s="127"/>
    </row>
    <row r="9" spans="1:8">
      <c r="A9" s="108" t="s">
        <v>522</v>
      </c>
      <c r="B9" s="113"/>
      <c r="C9" s="114"/>
      <c r="D9" s="115">
        <v>53675</v>
      </c>
      <c r="E9" s="116"/>
      <c r="F9" s="117">
        <v>47677</v>
      </c>
      <c r="G9" s="118"/>
      <c r="H9" s="119"/>
    </row>
    <row r="10" spans="1:8">
      <c r="A10" s="120"/>
      <c r="B10" s="121"/>
      <c r="C10" s="122"/>
      <c r="D10" s="123">
        <v>23011</v>
      </c>
      <c r="E10" s="124"/>
      <c r="F10" s="125">
        <v>23360</v>
      </c>
      <c r="G10" s="126"/>
      <c r="H10" s="127"/>
    </row>
    <row r="11" spans="1:8">
      <c r="A11" s="108" t="s">
        <v>523</v>
      </c>
      <c r="B11" s="113"/>
      <c r="C11" s="114"/>
      <c r="D11" s="115">
        <v>57723</v>
      </c>
      <c r="E11" s="116"/>
      <c r="F11" s="117">
        <v>51613</v>
      </c>
      <c r="G11" s="118"/>
      <c r="H11" s="119"/>
    </row>
    <row r="12" spans="1:8">
      <c r="A12" s="120"/>
      <c r="B12" s="121"/>
      <c r="C12" s="128"/>
      <c r="D12" s="123">
        <v>25927</v>
      </c>
      <c r="E12" s="124"/>
      <c r="F12" s="125">
        <v>25872</v>
      </c>
      <c r="G12" s="126"/>
      <c r="H12" s="127"/>
    </row>
    <row r="13" spans="1:8">
      <c r="A13" s="108"/>
      <c r="B13" s="113"/>
      <c r="C13" s="129"/>
      <c r="D13" s="130">
        <v>61026</v>
      </c>
      <c r="E13" s="131"/>
      <c r="F13" s="132">
        <v>46402</v>
      </c>
      <c r="G13" s="133"/>
      <c r="H13" s="119"/>
    </row>
    <row r="14" spans="1:8">
      <c r="A14" s="120"/>
      <c r="B14" s="121"/>
      <c r="C14" s="122"/>
      <c r="D14" s="123">
        <v>27672</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1.98</v>
      </c>
      <c r="C19" s="134">
        <f>ROUND(VALUE(SUBSTITUTE(実質収支比率等に係る経年分析!G$48,"▲","-")),2)</f>
        <v>2.02</v>
      </c>
      <c r="D19" s="134">
        <f>ROUND(VALUE(SUBSTITUTE(実質収支比率等に係る経年分析!H$48,"▲","-")),2)</f>
        <v>2.09</v>
      </c>
      <c r="E19" s="134">
        <f>ROUND(VALUE(SUBSTITUTE(実質収支比率等に係る経年分析!I$48,"▲","-")),2)</f>
        <v>2.09</v>
      </c>
      <c r="F19" s="134">
        <f>ROUND(VALUE(SUBSTITUTE(実質収支比率等に係る経年分析!J$48,"▲","-")),2)</f>
        <v>2.11</v>
      </c>
    </row>
    <row r="20" spans="1:11">
      <c r="A20" s="134" t="s">
        <v>43</v>
      </c>
      <c r="B20" s="134">
        <f>ROUND(VALUE(SUBSTITUTE(実質収支比率等に係る経年分析!F$47,"▲","-")),2)</f>
        <v>2.66</v>
      </c>
      <c r="C20" s="134">
        <f>ROUND(VALUE(SUBSTITUTE(実質収支比率等に係る経年分析!G$47,"▲","-")),2)</f>
        <v>2.64</v>
      </c>
      <c r="D20" s="134">
        <f>ROUND(VALUE(SUBSTITUTE(実質収支比率等に係る経年分析!H$47,"▲","-")),2)</f>
        <v>2.65</v>
      </c>
      <c r="E20" s="134">
        <f>ROUND(VALUE(SUBSTITUTE(実質収支比率等に係る経年分析!I$47,"▲","-")),2)</f>
        <v>2.63</v>
      </c>
      <c r="F20" s="134">
        <f>ROUND(VALUE(SUBSTITUTE(実質収支比率等に係る経年分析!J$47,"▲","-")),2)</f>
        <v>2.63</v>
      </c>
    </row>
    <row r="21" spans="1:11">
      <c r="A21" s="134" t="s">
        <v>44</v>
      </c>
      <c r="B21" s="134">
        <f>IF(ISNUMBER(VALUE(SUBSTITUTE(実質収支比率等に係る経年分析!F$49,"▲","-"))),ROUND(VALUE(SUBSTITUTE(実質収支比率等に係る経年分析!F$49,"▲","-")),2),NA())</f>
        <v>2.0299999999999998</v>
      </c>
      <c r="C21" s="134">
        <f>IF(ISNUMBER(VALUE(SUBSTITUTE(実質収支比率等に係る経年分析!G$49,"▲","-"))),ROUND(VALUE(SUBSTITUTE(実質収支比率等に係る経年分析!G$49,"▲","-")),2),NA())</f>
        <v>2.0099999999999998</v>
      </c>
      <c r="D21" s="134">
        <f>IF(ISNUMBER(VALUE(SUBSTITUTE(実質収支比率等に係る経年分析!H$49,"▲","-"))),ROUND(VALUE(SUBSTITUTE(実質収支比率等に係る経年分析!H$49,"▲","-")),2),NA())</f>
        <v>2.04</v>
      </c>
      <c r="E21" s="134">
        <f>IF(ISNUMBER(VALUE(SUBSTITUTE(実質収支比率等に係る経年分析!I$49,"▲","-"))),ROUND(VALUE(SUBSTITUTE(実質収支比率等に係る経年分析!I$49,"▲","-")),2),NA())</f>
        <v>1.96</v>
      </c>
      <c r="F21" s="134">
        <f>IF(ISNUMBER(VALUE(SUBSTITUTE(実質収支比率等に係る経年分析!J$49,"▲","-"))),ROUND(VALUE(SUBSTITUTE(実質収支比率等に係る経年分析!J$49,"▲","-")),2),NA())</f>
        <v>1.97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1.37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2.88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金沢市発電事業特別会計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1.97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1.75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1.72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1.05</v>
      </c>
    </row>
    <row r="30" spans="1:11">
      <c r="A30" s="135" t="str">
        <f>IF(連結実質赤字比率に係る赤字・黒字の構成分析!C$40="",NA(),連結実質赤字比率に係る赤字・黒字の構成分析!C$40)</f>
        <v>金沢市国民健康保険費特別会計</v>
      </c>
      <c r="B30" s="135">
        <f>IF(ROUND(VALUE(SUBSTITUTE(連結実質赤字比率に係る赤字・黒字の構成分析!F$40,"▲", "-")), 2) &lt; 0, ABS(ROUND(VALUE(SUBSTITUTE(連結実質赤字比率に係る赤字・黒字の構成分析!F$40,"▲", "-")), 2)), NA())</f>
        <v>0.16</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1.3</v>
      </c>
    </row>
    <row r="31" spans="1:11">
      <c r="A31" s="135" t="str">
        <f>IF(連結実質赤字比率に係る赤字・黒字の構成分析!C$39="",NA(),連結実質赤字比率に係る赤字・黒字の構成分析!C$39)</f>
        <v>金沢市中央卸売市場事業特別会計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1.1599999999999999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1.47</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2.0099999999999998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2.02</v>
      </c>
    </row>
    <row r="33" spans="1:16">
      <c r="A33" s="135" t="str">
        <f>IF(連結実質赤字比率に係る赤字・黒字の構成分析!C$37="",NA(),連結実質赤字比率に係る赤字・黒字の構成分析!C$37)</f>
        <v>金沢市ガス事業特別会計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2.4500000000000002</v>
      </c>
    </row>
    <row r="34" spans="1:16">
      <c r="A34" s="135" t="str">
        <f>IF(連結実質赤字比率に係る赤字・黒字の構成分析!C$36="",NA(),連結実質赤字比率に係る赤字・黒字の構成分析!C$36)</f>
        <v>金沢市病院事業特別会計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3.22</v>
      </c>
    </row>
    <row r="35" spans="1:16">
      <c r="A35" s="135" t="str">
        <f>IF(連結実質赤字比率に係る赤字・黒字の構成分析!C$35="",NA(),連結実質赤字比率に係る赤字・黒字の構成分析!C$35)</f>
        <v>金沢市公共下水道事業特別会計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3.48</v>
      </c>
    </row>
    <row r="36" spans="1:16">
      <c r="A36" s="135" t="str">
        <f>IF(連結実質赤字比率に係る赤字・黒字の構成分析!C$34="",NA(),連結実質赤字比率に係る赤字・黒字の構成分析!C$34)</f>
        <v>金沢市水道事業特別会計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25625</v>
      </c>
      <c r="E42" s="136"/>
      <c r="F42" s="136"/>
      <c r="G42" s="136">
        <f>'実質公債費比率（分子）の構造'!L$52</f>
        <v>25608</v>
      </c>
      <c r="H42" s="136"/>
      <c r="I42" s="136"/>
      <c r="J42" s="136">
        <f>'実質公債費比率（分子）の構造'!M$52</f>
        <v>25260</v>
      </c>
      <c r="K42" s="136"/>
      <c r="L42" s="136"/>
      <c r="M42" s="136">
        <f>'実質公債費比率（分子）の構造'!N$52</f>
        <v>25610</v>
      </c>
      <c r="N42" s="136"/>
      <c r="O42" s="136"/>
      <c r="P42" s="136">
        <f>'実質公債費比率（分子）の構造'!O$52</f>
        <v>26096</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56</v>
      </c>
      <c r="C44" s="136"/>
      <c r="D44" s="136"/>
      <c r="E44" s="136">
        <f>'実質公債費比率（分子）の構造'!L$50</f>
        <v>54</v>
      </c>
      <c r="F44" s="136"/>
      <c r="G44" s="136"/>
      <c r="H44" s="136">
        <f>'実質公債費比率（分子）の構造'!M$50</f>
        <v>51</v>
      </c>
      <c r="I44" s="136"/>
      <c r="J44" s="136"/>
      <c r="K44" s="136">
        <f>'実質公債費比率（分子）の構造'!N$50</f>
        <v>32</v>
      </c>
      <c r="L44" s="136"/>
      <c r="M44" s="136"/>
      <c r="N44" s="136">
        <f>'実質公債費比率（分子）の構造'!O$50</f>
        <v>24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7094</v>
      </c>
      <c r="C46" s="136"/>
      <c r="D46" s="136"/>
      <c r="E46" s="136">
        <f>'実質公債費比率（分子）の構造'!L$48</f>
        <v>7304</v>
      </c>
      <c r="F46" s="136"/>
      <c r="G46" s="136"/>
      <c r="H46" s="136">
        <f>'実質公債費比率（分子）の構造'!M$48</f>
        <v>6695</v>
      </c>
      <c r="I46" s="136"/>
      <c r="J46" s="136"/>
      <c r="K46" s="136">
        <f>'実質公債費比率（分子）の構造'!N$48</f>
        <v>6867</v>
      </c>
      <c r="L46" s="136"/>
      <c r="M46" s="136"/>
      <c r="N46" s="136">
        <f>'実質公債費比率（分子）の構造'!O$48</f>
        <v>6379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25587</v>
      </c>
      <c r="C49" s="136"/>
      <c r="D49" s="136"/>
      <c r="E49" s="136">
        <f>'実質公債費比率（分子）の構造'!L$45</f>
        <v>25182</v>
      </c>
      <c r="F49" s="136"/>
      <c r="G49" s="136"/>
      <c r="H49" s="136">
        <f>'実質公債費比率（分子）の構造'!M$45</f>
        <v>25406</v>
      </c>
      <c r="I49" s="136"/>
      <c r="J49" s="136"/>
      <c r="K49" s="136">
        <f>'実質公債費比率（分子）の構造'!N$45</f>
        <v>25014</v>
      </c>
      <c r="L49" s="136"/>
      <c r="M49" s="136"/>
      <c r="N49" s="136">
        <f>'実質公債費比率（分子）の構造'!O$45</f>
        <v>25460</v>
      </c>
      <c r="O49" s="136"/>
      <c r="P49" s="136"/>
    </row>
    <row r="50" spans="1:16">
      <c r="A50" s="136" t="s">
        <v>59</v>
      </c>
      <c r="B50" s="136" t="e">
        <f>NA()</f>
        <v>#N/A</v>
      </c>
      <c r="C50" s="136">
        <f>IF(ISNUMBER('実質公債費比率（分子）の構造'!K$53),'実質公債費比率（分子）の構造'!K$53,NA())</f>
        <v>7113</v>
      </c>
      <c r="D50" s="136" t="e">
        <f>NA()</f>
        <v>#N/A</v>
      </c>
      <c r="E50" s="136" t="e">
        <f>NA()</f>
        <v>#N/A</v>
      </c>
      <c r="F50" s="136">
        <f>IF(ISNUMBER('実質公債費比率（分子）の構造'!L$53),'実質公債費比率（分子）の構造'!L$53,NA())</f>
        <v>6933</v>
      </c>
      <c r="G50" s="136" t="e">
        <f>NA()</f>
        <v>#N/A</v>
      </c>
      <c r="H50" s="136" t="e">
        <f>NA()</f>
        <v>#N/A</v>
      </c>
      <c r="I50" s="136">
        <f>IF(ISNUMBER('実質公債費比率（分子）の構造'!M$53),'実質公債費比率（分子）の構造'!M$53,NA())</f>
        <v>6893</v>
      </c>
      <c r="J50" s="136" t="e">
        <f>NA()</f>
        <v>#N/A</v>
      </c>
      <c r="K50" s="136" t="e">
        <f>NA()</f>
        <v>#N/A</v>
      </c>
      <c r="L50" s="136">
        <f>IF(ISNUMBER('実質公債費比率（分子）の構造'!N$53),'実質公債費比率（分子）の構造'!N$53,NA())</f>
        <v>6303</v>
      </c>
      <c r="M50" s="136" t="e">
        <f>NA()</f>
        <v>#N/A</v>
      </c>
      <c r="N50" s="136" t="e">
        <f>NA()</f>
        <v>#N/A</v>
      </c>
      <c r="O50" s="136">
        <f>IF(ISNUMBER('実質公債費比率（分子）の構造'!O$53),'実質公債費比率（分子）の構造'!O$53,NA())</f>
        <v>5767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214755</v>
      </c>
      <c r="E56" s="135"/>
      <c r="F56" s="135"/>
      <c r="G56" s="135">
        <f>'将来負担比率（分子）の構造'!J$51</f>
        <v>214053</v>
      </c>
      <c r="H56" s="135"/>
      <c r="I56" s="135"/>
      <c r="J56" s="135">
        <f>'将来負担比率（分子）の構造'!K$51</f>
        <v>218316</v>
      </c>
      <c r="K56" s="135"/>
      <c r="L56" s="135"/>
      <c r="M56" s="135">
        <f>'将来負担比率（分子）の構造'!L$51</f>
        <v>211144</v>
      </c>
      <c r="N56" s="135"/>
      <c r="O56" s="135"/>
      <c r="P56" s="135">
        <f>'将来負担比率（分子）の構造'!M$51</f>
        <v>206729</v>
      </c>
    </row>
    <row r="57" spans="1:16">
      <c r="A57" s="135" t="s">
        <v>35</v>
      </c>
      <c r="B57" s="135"/>
      <c r="C57" s="135"/>
      <c r="D57" s="135">
        <f>'将来負担比率（分子）の構造'!I$50</f>
        <v>68610</v>
      </c>
      <c r="E57" s="135"/>
      <c r="F57" s="135"/>
      <c r="G57" s="135">
        <f>'将来負担比率（分子）の構造'!J$50</f>
        <v>64539</v>
      </c>
      <c r="H57" s="135"/>
      <c r="I57" s="135"/>
      <c r="J57" s="135">
        <f>'将来負担比率（分子）の構造'!K$50</f>
        <v>59528</v>
      </c>
      <c r="K57" s="135"/>
      <c r="L57" s="135"/>
      <c r="M57" s="135">
        <f>'将来負担比率（分子）の構造'!L$50</f>
        <v>57845</v>
      </c>
      <c r="N57" s="135"/>
      <c r="O57" s="135"/>
      <c r="P57" s="135">
        <f>'将来負担比率（分子）の構造'!M$50</f>
        <v>55048</v>
      </c>
    </row>
    <row r="58" spans="1:16">
      <c r="A58" s="135" t="s">
        <v>34</v>
      </c>
      <c r="B58" s="135"/>
      <c r="C58" s="135"/>
      <c r="D58" s="135">
        <f>'将来負担比率（分子）の構造'!I$49</f>
        <v>10976</v>
      </c>
      <c r="E58" s="135"/>
      <c r="F58" s="135"/>
      <c r="G58" s="135">
        <f>'将来負担比率（分子）の構造'!J$49</f>
        <v>11518</v>
      </c>
      <c r="H58" s="135"/>
      <c r="I58" s="135"/>
      <c r="J58" s="135">
        <f>'将来負担比率（分子）の構造'!K$49</f>
        <v>11920</v>
      </c>
      <c r="K58" s="135"/>
      <c r="L58" s="135"/>
      <c r="M58" s="135">
        <f>'将来負担比率（分子）の構造'!L$49</f>
        <v>13336</v>
      </c>
      <c r="N58" s="135"/>
      <c r="O58" s="135"/>
      <c r="P58" s="135">
        <f>'将来負担比率（分子）の構造'!M$49</f>
        <v>12141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672</v>
      </c>
      <c r="C61" s="135"/>
      <c r="D61" s="135"/>
      <c r="E61" s="135">
        <f>'将来負担比率（分子）の構造'!J$46</f>
        <v>635</v>
      </c>
      <c r="F61" s="135"/>
      <c r="G61" s="135"/>
      <c r="H61" s="135">
        <f>'将来負担比率（分子）の構造'!K$46</f>
        <v>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21949</v>
      </c>
      <c r="C62" s="135"/>
      <c r="D62" s="135"/>
      <c r="E62" s="135">
        <f>'将来負担比率（分子）の構造'!J$45</f>
        <v>21657</v>
      </c>
      <c r="F62" s="135"/>
      <c r="G62" s="135"/>
      <c r="H62" s="135">
        <f>'将来負担比率（分子）の構造'!K$45</f>
        <v>21110</v>
      </c>
      <c r="I62" s="135"/>
      <c r="J62" s="135"/>
      <c r="K62" s="135">
        <f>'将来負担比率（分子）の構造'!L$45</f>
        <v>20195</v>
      </c>
      <c r="L62" s="135"/>
      <c r="M62" s="135"/>
      <c r="N62" s="135">
        <f>'将来負担比率（分子）の構造'!M$45</f>
        <v>18480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98765</v>
      </c>
      <c r="C64" s="135"/>
      <c r="D64" s="135"/>
      <c r="E64" s="135">
        <f>'将来負担比率（分子）の構造'!J$43</f>
        <v>93338</v>
      </c>
      <c r="F64" s="135"/>
      <c r="G64" s="135"/>
      <c r="H64" s="135">
        <f>'将来負担比率（分子）の構造'!K$43</f>
        <v>92598</v>
      </c>
      <c r="I64" s="135"/>
      <c r="J64" s="135"/>
      <c r="K64" s="135">
        <f>'将来負担比率（分子）の構造'!L$43</f>
        <v>88640</v>
      </c>
      <c r="L64" s="135"/>
      <c r="M64" s="135"/>
      <c r="N64" s="135">
        <f>'将来負担比率（分子）の構造'!M$43</f>
        <v>86103</v>
      </c>
      <c r="O64" s="135"/>
      <c r="P64" s="135"/>
    </row>
    <row r="65" spans="1:16">
      <c r="A65" s="135" t="s">
        <v>26</v>
      </c>
      <c r="B65" s="135">
        <f>'将来負担比率（分子）の構造'!I$42</f>
        <v>11386</v>
      </c>
      <c r="C65" s="135"/>
      <c r="D65" s="135"/>
      <c r="E65" s="135">
        <f>'将来負担比率（分子）の構造'!J$42</f>
        <v>9480</v>
      </c>
      <c r="F65" s="135"/>
      <c r="G65" s="135"/>
      <c r="H65" s="135">
        <f>'将来負担比率（分子）の構造'!K$42</f>
        <v>6546</v>
      </c>
      <c r="I65" s="135"/>
      <c r="J65" s="135"/>
      <c r="K65" s="135">
        <f>'将来負担比率（分子）の構造'!L$42</f>
        <v>6410</v>
      </c>
      <c r="L65" s="135"/>
      <c r="M65" s="135"/>
      <c r="N65" s="135">
        <f>'将来負担比率（分子）の構造'!M$42</f>
        <v>1103</v>
      </c>
      <c r="O65" s="135"/>
      <c r="P65" s="135"/>
    </row>
    <row r="66" spans="1:16">
      <c r="A66" s="135" t="s">
        <v>25</v>
      </c>
      <c r="B66" s="135">
        <f>'将来負担比率（分子）の構造'!I$41</f>
        <v>252597</v>
      </c>
      <c r="C66" s="135"/>
      <c r="D66" s="135"/>
      <c r="E66" s="135">
        <f>'将来負担比率（分子）の構造'!J$41</f>
        <v>249513</v>
      </c>
      <c r="F66" s="135"/>
      <c r="G66" s="135"/>
      <c r="H66" s="135">
        <f>'将来負担比率（分子）の構造'!K$41</f>
        <v>245360</v>
      </c>
      <c r="I66" s="135"/>
      <c r="J66" s="135"/>
      <c r="K66" s="135">
        <f>'将来負担比率（分子）の構造'!L$41</f>
        <v>240729</v>
      </c>
      <c r="L66" s="135"/>
      <c r="M66" s="135"/>
      <c r="N66" s="135">
        <f>'将来負担比率（分子）の構造'!M$41</f>
        <v>236614</v>
      </c>
      <c r="O66" s="135"/>
      <c r="P66" s="135"/>
    </row>
    <row r="67" spans="1:16">
      <c r="A67" s="135" t="s">
        <v>63</v>
      </c>
      <c r="B67" s="135" t="e">
        <f>NA()</f>
        <v>#N/A</v>
      </c>
      <c r="C67" s="135">
        <f>IF(ISNUMBER('将来負担比率（分子）の構造'!I$52), IF('将来負担比率（分子）の構造'!I$52 &lt; 0, 0, '将来負担比率（分子）の構造'!I$52), NA())</f>
        <v>91028</v>
      </c>
      <c r="D67" s="135" t="e">
        <f>NA()</f>
        <v>#N/A</v>
      </c>
      <c r="E67" s="135" t="e">
        <f>NA()</f>
        <v>#N/A</v>
      </c>
      <c r="F67" s="135">
        <f>IF(ISNUMBER('将来負担比率（分子）の構造'!J$52), IF('将来負担比率（分子）の構造'!J$52 &lt; 0, 0, '将来負担比率（分子）の構造'!J$52), NA())</f>
        <v>84513</v>
      </c>
      <c r="G67" s="135" t="e">
        <f>NA()</f>
        <v>#N/A</v>
      </c>
      <c r="H67" s="135" t="e">
        <f>NA()</f>
        <v>#N/A</v>
      </c>
      <c r="I67" s="135">
        <f>IF(ISNUMBER('将来負担比率（分子）の構造'!K$52), IF('将来負担比率（分子）の構造'!K$52 &lt; 0, 0, '将来負担比率（分子）の構造'!K$52), NA())</f>
        <v>75855</v>
      </c>
      <c r="J67" s="135" t="e">
        <f>NA()</f>
        <v>#N/A</v>
      </c>
      <c r="K67" s="135" t="e">
        <f>NA()</f>
        <v>#N/A</v>
      </c>
      <c r="L67" s="135">
        <f>IF(ISNUMBER('将来負担比率（分子）の構造'!L$52), IF('将来負担比率（分子）の構造'!L$52 &lt; 0, 0, '将来負担比率（分子）の構造'!L$52), NA())</f>
        <v>73650</v>
      </c>
      <c r="M67" s="135" t="e">
        <f>NA()</f>
        <v>#N/A</v>
      </c>
      <c r="N67" s="135" t="e">
        <f>NA()</f>
        <v>#N/A</v>
      </c>
      <c r="O67" s="135">
        <f>IF(ISNUMBER('将来負担比率（分子）の構造'!M$52), IF('将来負担比率（分子）の構造'!M$52 &lt; 0, 0, '将来負担比率（分子）の構造'!M$52), NA())</f>
        <v>68381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17" sqref="AD17:AK1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79280714</v>
      </c>
      <c r="S5" s="583"/>
      <c r="T5" s="583"/>
      <c r="U5" s="583"/>
      <c r="V5" s="583"/>
      <c r="W5" s="583"/>
      <c r="X5" s="583"/>
      <c r="Y5" s="584"/>
      <c r="Z5" s="585">
        <v>43.7</v>
      </c>
      <c r="AA5" s="585"/>
      <c r="AB5" s="585"/>
      <c r="AC5" s="585"/>
      <c r="AD5" s="586">
        <v>73212941</v>
      </c>
      <c r="AE5" s="586"/>
      <c r="AF5" s="586"/>
      <c r="AG5" s="586"/>
      <c r="AH5" s="586"/>
      <c r="AI5" s="586"/>
      <c r="AJ5" s="586"/>
      <c r="AK5" s="586"/>
      <c r="AL5" s="587">
        <v>75.900000000000006</v>
      </c>
      <c r="AM5" s="588"/>
      <c r="AN5" s="588"/>
      <c r="AO5" s="589"/>
      <c r="AP5" s="579" t="s">
        <v>208</v>
      </c>
      <c r="AQ5" s="580"/>
      <c r="AR5" s="580"/>
      <c r="AS5" s="580"/>
      <c r="AT5" s="580"/>
      <c r="AU5" s="580"/>
      <c r="AV5" s="580"/>
      <c r="AW5" s="580"/>
      <c r="AX5" s="580"/>
      <c r="AY5" s="580"/>
      <c r="AZ5" s="580"/>
      <c r="BA5" s="580"/>
      <c r="BB5" s="580"/>
      <c r="BC5" s="580"/>
      <c r="BD5" s="580"/>
      <c r="BE5" s="580"/>
      <c r="BF5" s="581"/>
      <c r="BG5" s="593">
        <v>70724096</v>
      </c>
      <c r="BH5" s="594"/>
      <c r="BI5" s="594"/>
      <c r="BJ5" s="594"/>
      <c r="BK5" s="594"/>
      <c r="BL5" s="594"/>
      <c r="BM5" s="594"/>
      <c r="BN5" s="595"/>
      <c r="BO5" s="596">
        <v>89.2</v>
      </c>
      <c r="BP5" s="596"/>
      <c r="BQ5" s="596"/>
      <c r="BR5" s="596"/>
      <c r="BS5" s="597">
        <v>1363420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1141081</v>
      </c>
      <c r="S6" s="594"/>
      <c r="T6" s="594"/>
      <c r="U6" s="594"/>
      <c r="V6" s="594"/>
      <c r="W6" s="594"/>
      <c r="X6" s="594"/>
      <c r="Y6" s="595"/>
      <c r="Z6" s="596">
        <v>0.6</v>
      </c>
      <c r="AA6" s="596"/>
      <c r="AB6" s="596"/>
      <c r="AC6" s="596"/>
      <c r="AD6" s="597">
        <v>1141081</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70724096</v>
      </c>
      <c r="BH6" s="594"/>
      <c r="BI6" s="594"/>
      <c r="BJ6" s="594"/>
      <c r="BK6" s="594"/>
      <c r="BL6" s="594"/>
      <c r="BM6" s="594"/>
      <c r="BN6" s="595"/>
      <c r="BO6" s="596">
        <v>89.2</v>
      </c>
      <c r="BP6" s="596"/>
      <c r="BQ6" s="596"/>
      <c r="BR6" s="596"/>
      <c r="BS6" s="597">
        <v>1363420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918347</v>
      </c>
      <c r="CS6" s="594"/>
      <c r="CT6" s="594"/>
      <c r="CU6" s="594"/>
      <c r="CV6" s="594"/>
      <c r="CW6" s="594"/>
      <c r="CX6" s="594"/>
      <c r="CY6" s="595"/>
      <c r="CZ6" s="596">
        <v>0.5</v>
      </c>
      <c r="DA6" s="596"/>
      <c r="DB6" s="596"/>
      <c r="DC6" s="596"/>
      <c r="DD6" s="602">
        <v>4968</v>
      </c>
      <c r="DE6" s="594"/>
      <c r="DF6" s="594"/>
      <c r="DG6" s="594"/>
      <c r="DH6" s="594"/>
      <c r="DI6" s="594"/>
      <c r="DJ6" s="594"/>
      <c r="DK6" s="594"/>
      <c r="DL6" s="594"/>
      <c r="DM6" s="594"/>
      <c r="DN6" s="594"/>
      <c r="DO6" s="594"/>
      <c r="DP6" s="595"/>
      <c r="DQ6" s="602">
        <v>918115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184251</v>
      </c>
      <c r="S7" s="594"/>
      <c r="T7" s="594"/>
      <c r="U7" s="594"/>
      <c r="V7" s="594"/>
      <c r="W7" s="594"/>
      <c r="X7" s="594"/>
      <c r="Y7" s="595"/>
      <c r="Z7" s="596">
        <v>0.1</v>
      </c>
      <c r="AA7" s="596"/>
      <c r="AB7" s="596"/>
      <c r="AC7" s="596"/>
      <c r="AD7" s="597">
        <v>184251</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36427516</v>
      </c>
      <c r="BH7" s="594"/>
      <c r="BI7" s="594"/>
      <c r="BJ7" s="594"/>
      <c r="BK7" s="594"/>
      <c r="BL7" s="594"/>
      <c r="BM7" s="594"/>
      <c r="BN7" s="595"/>
      <c r="BO7" s="596">
        <v>45.9</v>
      </c>
      <c r="BP7" s="596"/>
      <c r="BQ7" s="596"/>
      <c r="BR7" s="596"/>
      <c r="BS7" s="597">
        <v>1363420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17771546</v>
      </c>
      <c r="CS7" s="594"/>
      <c r="CT7" s="594"/>
      <c r="CU7" s="594"/>
      <c r="CV7" s="594"/>
      <c r="CW7" s="594"/>
      <c r="CX7" s="594"/>
      <c r="CY7" s="595"/>
      <c r="CZ7" s="596">
        <v>9.9</v>
      </c>
      <c r="DA7" s="596"/>
      <c r="DB7" s="596"/>
      <c r="DC7" s="596"/>
      <c r="DD7" s="602">
        <v>2318356</v>
      </c>
      <c r="DE7" s="594"/>
      <c r="DF7" s="594"/>
      <c r="DG7" s="594"/>
      <c r="DH7" s="594"/>
      <c r="DI7" s="594"/>
      <c r="DJ7" s="594"/>
      <c r="DK7" s="594"/>
      <c r="DL7" s="594"/>
      <c r="DM7" s="594"/>
      <c r="DN7" s="594"/>
      <c r="DO7" s="594"/>
      <c r="DP7" s="595"/>
      <c r="DQ7" s="602">
        <v>9968835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445667</v>
      </c>
      <c r="S8" s="594"/>
      <c r="T8" s="594"/>
      <c r="U8" s="594"/>
      <c r="V8" s="594"/>
      <c r="W8" s="594"/>
      <c r="X8" s="594"/>
      <c r="Y8" s="595"/>
      <c r="Z8" s="596">
        <v>0.2</v>
      </c>
      <c r="AA8" s="596"/>
      <c r="AB8" s="596"/>
      <c r="AC8" s="596"/>
      <c r="AD8" s="597">
        <v>445667</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787296</v>
      </c>
      <c r="BH8" s="594"/>
      <c r="BI8" s="594"/>
      <c r="BJ8" s="594"/>
      <c r="BK8" s="594"/>
      <c r="BL8" s="594"/>
      <c r="BM8" s="594"/>
      <c r="BN8" s="595"/>
      <c r="BO8" s="596">
        <v>1</v>
      </c>
      <c r="BP8" s="596"/>
      <c r="BQ8" s="596"/>
      <c r="BR8" s="596"/>
      <c r="BS8" s="602" t="s">
        <v>113</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61833512</v>
      </c>
      <c r="CS8" s="594"/>
      <c r="CT8" s="594"/>
      <c r="CU8" s="594"/>
      <c r="CV8" s="594"/>
      <c r="CW8" s="594"/>
      <c r="CX8" s="594"/>
      <c r="CY8" s="595"/>
      <c r="CZ8" s="596">
        <v>34.6</v>
      </c>
      <c r="DA8" s="596"/>
      <c r="DB8" s="596"/>
      <c r="DC8" s="596"/>
      <c r="DD8" s="602">
        <v>1443550</v>
      </c>
      <c r="DE8" s="594"/>
      <c r="DF8" s="594"/>
      <c r="DG8" s="594"/>
      <c r="DH8" s="594"/>
      <c r="DI8" s="594"/>
      <c r="DJ8" s="594"/>
      <c r="DK8" s="594"/>
      <c r="DL8" s="594"/>
      <c r="DM8" s="594"/>
      <c r="DN8" s="594"/>
      <c r="DO8" s="594"/>
      <c r="DP8" s="595"/>
      <c r="DQ8" s="602">
        <v>30362519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272653</v>
      </c>
      <c r="S9" s="594"/>
      <c r="T9" s="594"/>
      <c r="U9" s="594"/>
      <c r="V9" s="594"/>
      <c r="W9" s="594"/>
      <c r="X9" s="594"/>
      <c r="Y9" s="595"/>
      <c r="Z9" s="596">
        <v>0.2</v>
      </c>
      <c r="AA9" s="596"/>
      <c r="AB9" s="596"/>
      <c r="AC9" s="596"/>
      <c r="AD9" s="597">
        <v>272653</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25384955</v>
      </c>
      <c r="BH9" s="594"/>
      <c r="BI9" s="594"/>
      <c r="BJ9" s="594"/>
      <c r="BK9" s="594"/>
      <c r="BL9" s="594"/>
      <c r="BM9" s="594"/>
      <c r="BN9" s="595"/>
      <c r="BO9" s="596">
        <v>32</v>
      </c>
      <c r="BP9" s="596"/>
      <c r="BQ9" s="596"/>
      <c r="BR9" s="596"/>
      <c r="BS9" s="602" t="s">
        <v>113</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13047252</v>
      </c>
      <c r="CS9" s="594"/>
      <c r="CT9" s="594"/>
      <c r="CU9" s="594"/>
      <c r="CV9" s="594"/>
      <c r="CW9" s="594"/>
      <c r="CX9" s="594"/>
      <c r="CY9" s="595"/>
      <c r="CZ9" s="596">
        <v>7.3</v>
      </c>
      <c r="DA9" s="596"/>
      <c r="DB9" s="596"/>
      <c r="DC9" s="596"/>
      <c r="DD9" s="602">
        <v>1791707</v>
      </c>
      <c r="DE9" s="594"/>
      <c r="DF9" s="594"/>
      <c r="DG9" s="594"/>
      <c r="DH9" s="594"/>
      <c r="DI9" s="594"/>
      <c r="DJ9" s="594"/>
      <c r="DK9" s="594"/>
      <c r="DL9" s="594"/>
      <c r="DM9" s="594"/>
      <c r="DN9" s="594"/>
      <c r="DO9" s="594"/>
      <c r="DP9" s="595"/>
      <c r="DQ9" s="602">
        <v>9854510</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5902613</v>
      </c>
      <c r="S10" s="594"/>
      <c r="T10" s="594"/>
      <c r="U10" s="594"/>
      <c r="V10" s="594"/>
      <c r="W10" s="594"/>
      <c r="X10" s="594"/>
      <c r="Y10" s="595"/>
      <c r="Z10" s="596">
        <v>3.3</v>
      </c>
      <c r="AA10" s="596"/>
      <c r="AB10" s="596"/>
      <c r="AC10" s="596"/>
      <c r="AD10" s="597">
        <v>5902613</v>
      </c>
      <c r="AE10" s="597"/>
      <c r="AF10" s="597"/>
      <c r="AG10" s="597"/>
      <c r="AH10" s="597"/>
      <c r="AI10" s="597"/>
      <c r="AJ10" s="597"/>
      <c r="AK10" s="597"/>
      <c r="AL10" s="598">
        <v>6.1</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1884394</v>
      </c>
      <c r="BH10" s="594"/>
      <c r="BI10" s="594"/>
      <c r="BJ10" s="594"/>
      <c r="BK10" s="594"/>
      <c r="BL10" s="594"/>
      <c r="BM10" s="594"/>
      <c r="BN10" s="595"/>
      <c r="BO10" s="596">
        <v>2.4</v>
      </c>
      <c r="BP10" s="596"/>
      <c r="BQ10" s="596"/>
      <c r="BR10" s="596"/>
      <c r="BS10" s="602" t="s">
        <v>113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630968</v>
      </c>
      <c r="CS10" s="594"/>
      <c r="CT10" s="594"/>
      <c r="CU10" s="594"/>
      <c r="CV10" s="594"/>
      <c r="CW10" s="594"/>
      <c r="CX10" s="594"/>
      <c r="CY10" s="595"/>
      <c r="CZ10" s="596">
        <v>0.4</v>
      </c>
      <c r="DA10" s="596"/>
      <c r="DB10" s="596"/>
      <c r="DC10" s="596"/>
      <c r="DD10" s="602">
        <v>9591</v>
      </c>
      <c r="DE10" s="594"/>
      <c r="DF10" s="594"/>
      <c r="DG10" s="594"/>
      <c r="DH10" s="594"/>
      <c r="DI10" s="594"/>
      <c r="DJ10" s="594"/>
      <c r="DK10" s="594"/>
      <c r="DL10" s="594"/>
      <c r="DM10" s="594"/>
      <c r="DN10" s="594"/>
      <c r="DO10" s="594"/>
      <c r="DP10" s="595"/>
      <c r="DQ10" s="602">
        <v>399302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49747</v>
      </c>
      <c r="S11" s="594"/>
      <c r="T11" s="594"/>
      <c r="U11" s="594"/>
      <c r="V11" s="594"/>
      <c r="W11" s="594"/>
      <c r="X11" s="594"/>
      <c r="Y11" s="595"/>
      <c r="Z11" s="596">
        <v>0</v>
      </c>
      <c r="AA11" s="596"/>
      <c r="AB11" s="596"/>
      <c r="AC11" s="596"/>
      <c r="AD11" s="597">
        <v>49747</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8370871</v>
      </c>
      <c r="BH11" s="594"/>
      <c r="BI11" s="594"/>
      <c r="BJ11" s="594"/>
      <c r="BK11" s="594"/>
      <c r="BL11" s="594"/>
      <c r="BM11" s="594"/>
      <c r="BN11" s="595"/>
      <c r="BO11" s="596">
        <v>10.6</v>
      </c>
      <c r="BP11" s="596"/>
      <c r="BQ11" s="596"/>
      <c r="BR11" s="596"/>
      <c r="BS11" s="602">
        <v>1363420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2464322</v>
      </c>
      <c r="CS11" s="594"/>
      <c r="CT11" s="594"/>
      <c r="CU11" s="594"/>
      <c r="CV11" s="594"/>
      <c r="CW11" s="594"/>
      <c r="CX11" s="594"/>
      <c r="CY11" s="595"/>
      <c r="CZ11" s="596">
        <v>1.4</v>
      </c>
      <c r="DA11" s="596"/>
      <c r="DB11" s="596"/>
      <c r="DC11" s="596"/>
      <c r="DD11" s="602">
        <v>1110846</v>
      </c>
      <c r="DE11" s="594"/>
      <c r="DF11" s="594"/>
      <c r="DG11" s="594"/>
      <c r="DH11" s="594"/>
      <c r="DI11" s="594"/>
      <c r="DJ11" s="594"/>
      <c r="DK11" s="594"/>
      <c r="DL11" s="594"/>
      <c r="DM11" s="594"/>
      <c r="DN11" s="594"/>
      <c r="DO11" s="594"/>
      <c r="DP11" s="595"/>
      <c r="DQ11" s="602">
        <v>1729126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29878197</v>
      </c>
      <c r="BH12" s="594"/>
      <c r="BI12" s="594"/>
      <c r="BJ12" s="594"/>
      <c r="BK12" s="594"/>
      <c r="BL12" s="594"/>
      <c r="BM12" s="594"/>
      <c r="BN12" s="595"/>
      <c r="BO12" s="596">
        <v>37.700000000000003</v>
      </c>
      <c r="BP12" s="596"/>
      <c r="BQ12" s="596"/>
      <c r="BR12" s="596"/>
      <c r="BS12" s="602" t="s">
        <v>113</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3409794</v>
      </c>
      <c r="CS12" s="594"/>
      <c r="CT12" s="594"/>
      <c r="CU12" s="594"/>
      <c r="CV12" s="594"/>
      <c r="CW12" s="594"/>
      <c r="CX12" s="594"/>
      <c r="CY12" s="595"/>
      <c r="CZ12" s="596">
        <v>1.9</v>
      </c>
      <c r="DA12" s="596"/>
      <c r="DB12" s="596"/>
      <c r="DC12" s="596"/>
      <c r="DD12" s="602">
        <v>515442</v>
      </c>
      <c r="DE12" s="594"/>
      <c r="DF12" s="594"/>
      <c r="DG12" s="594"/>
      <c r="DH12" s="594"/>
      <c r="DI12" s="594"/>
      <c r="DJ12" s="594"/>
      <c r="DK12" s="594"/>
      <c r="DL12" s="594"/>
      <c r="DM12" s="594"/>
      <c r="DN12" s="594"/>
      <c r="DO12" s="594"/>
      <c r="DP12" s="595"/>
      <c r="DQ12" s="602">
        <v>3042946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178847</v>
      </c>
      <c r="S13" s="594"/>
      <c r="T13" s="594"/>
      <c r="U13" s="594"/>
      <c r="V13" s="594"/>
      <c r="W13" s="594"/>
      <c r="X13" s="594"/>
      <c r="Y13" s="595"/>
      <c r="Z13" s="596">
        <v>0.1</v>
      </c>
      <c r="AA13" s="596"/>
      <c r="AB13" s="596"/>
      <c r="AC13" s="596"/>
      <c r="AD13" s="597">
        <v>178847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29603733</v>
      </c>
      <c r="BH13" s="594"/>
      <c r="BI13" s="594"/>
      <c r="BJ13" s="594"/>
      <c r="BK13" s="594"/>
      <c r="BL13" s="594"/>
      <c r="BM13" s="594"/>
      <c r="BN13" s="595"/>
      <c r="BO13" s="596">
        <v>37.299999999999997</v>
      </c>
      <c r="BP13" s="596"/>
      <c r="BQ13" s="596"/>
      <c r="BR13" s="596"/>
      <c r="BS13" s="602" t="s">
        <v>113</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24505746</v>
      </c>
      <c r="CS13" s="594"/>
      <c r="CT13" s="594"/>
      <c r="CU13" s="594"/>
      <c r="CV13" s="594"/>
      <c r="CW13" s="594"/>
      <c r="CX13" s="594"/>
      <c r="CY13" s="595"/>
      <c r="CZ13" s="596">
        <v>13.7</v>
      </c>
      <c r="DA13" s="596"/>
      <c r="DB13" s="596"/>
      <c r="DC13" s="596"/>
      <c r="DD13" s="602">
        <v>13313637</v>
      </c>
      <c r="DE13" s="594"/>
      <c r="DF13" s="594"/>
      <c r="DG13" s="594"/>
      <c r="DH13" s="594"/>
      <c r="DI13" s="594"/>
      <c r="DJ13" s="594"/>
      <c r="DK13" s="594"/>
      <c r="DL13" s="594"/>
      <c r="DM13" s="594"/>
      <c r="DN13" s="594"/>
      <c r="DO13" s="594"/>
      <c r="DP13" s="595"/>
      <c r="DQ13" s="602">
        <v>13240033</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739213</v>
      </c>
      <c r="BH14" s="594"/>
      <c r="BI14" s="594"/>
      <c r="BJ14" s="594"/>
      <c r="BK14" s="594"/>
      <c r="BL14" s="594"/>
      <c r="BM14" s="594"/>
      <c r="BN14" s="595"/>
      <c r="BO14" s="596">
        <v>0.9</v>
      </c>
      <c r="BP14" s="596"/>
      <c r="BQ14" s="596"/>
      <c r="BR14" s="596"/>
      <c r="BS14" s="602" t="s">
        <v>113</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5342939</v>
      </c>
      <c r="CS14" s="594"/>
      <c r="CT14" s="594"/>
      <c r="CU14" s="594"/>
      <c r="CV14" s="594"/>
      <c r="CW14" s="594"/>
      <c r="CX14" s="594"/>
      <c r="CY14" s="595"/>
      <c r="CZ14" s="596">
        <v>3</v>
      </c>
      <c r="DA14" s="596"/>
      <c r="DB14" s="596"/>
      <c r="DC14" s="596"/>
      <c r="DD14" s="602">
        <v>1426601</v>
      </c>
      <c r="DE14" s="594"/>
      <c r="DF14" s="594"/>
      <c r="DG14" s="594"/>
      <c r="DH14" s="594"/>
      <c r="DI14" s="594"/>
      <c r="DJ14" s="594"/>
      <c r="DK14" s="594"/>
      <c r="DL14" s="594"/>
      <c r="DM14" s="594"/>
      <c r="DN14" s="594"/>
      <c r="DO14" s="594"/>
      <c r="DP14" s="595"/>
      <c r="DQ14" s="602">
        <v>4099916</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268097</v>
      </c>
      <c r="S15" s="594"/>
      <c r="T15" s="594"/>
      <c r="U15" s="594"/>
      <c r="V15" s="594"/>
      <c r="W15" s="594"/>
      <c r="X15" s="594"/>
      <c r="Y15" s="595"/>
      <c r="Z15" s="596">
        <v>0.1</v>
      </c>
      <c r="AA15" s="596"/>
      <c r="AB15" s="596"/>
      <c r="AC15" s="596"/>
      <c r="AD15" s="597">
        <v>268097</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3679170</v>
      </c>
      <c r="BH15" s="594"/>
      <c r="BI15" s="594"/>
      <c r="BJ15" s="594"/>
      <c r="BK15" s="594"/>
      <c r="BL15" s="594"/>
      <c r="BM15" s="594"/>
      <c r="BN15" s="595"/>
      <c r="BO15" s="596">
        <v>4.5999999999999996</v>
      </c>
      <c r="BP15" s="596"/>
      <c r="BQ15" s="596"/>
      <c r="BR15" s="596"/>
      <c r="BS15" s="602" t="s">
        <v>113</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18494205</v>
      </c>
      <c r="CS15" s="594"/>
      <c r="CT15" s="594"/>
      <c r="CU15" s="594"/>
      <c r="CV15" s="594"/>
      <c r="CW15" s="594"/>
      <c r="CX15" s="594"/>
      <c r="CY15" s="595"/>
      <c r="CZ15" s="596">
        <v>10.3</v>
      </c>
      <c r="DA15" s="596"/>
      <c r="DB15" s="596"/>
      <c r="DC15" s="596"/>
      <c r="DD15" s="602">
        <v>4218637</v>
      </c>
      <c r="DE15" s="594"/>
      <c r="DF15" s="594"/>
      <c r="DG15" s="594"/>
      <c r="DH15" s="594"/>
      <c r="DI15" s="594"/>
      <c r="DJ15" s="594"/>
      <c r="DK15" s="594"/>
      <c r="DL15" s="594"/>
      <c r="DM15" s="594"/>
      <c r="DN15" s="594"/>
      <c r="DO15" s="594"/>
      <c r="DP15" s="595"/>
      <c r="DQ15" s="602">
        <v>14311122</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16097886</v>
      </c>
      <c r="S16" s="594"/>
      <c r="T16" s="594"/>
      <c r="U16" s="594"/>
      <c r="V16" s="594"/>
      <c r="W16" s="594"/>
      <c r="X16" s="594"/>
      <c r="Y16" s="595"/>
      <c r="Z16" s="596">
        <v>8.9</v>
      </c>
      <c r="AA16" s="596"/>
      <c r="AB16" s="596"/>
      <c r="AC16" s="596"/>
      <c r="AD16" s="597">
        <v>14646354</v>
      </c>
      <c r="AE16" s="597"/>
      <c r="AF16" s="597"/>
      <c r="AG16" s="597"/>
      <c r="AH16" s="597"/>
      <c r="AI16" s="597"/>
      <c r="AJ16" s="597"/>
      <c r="AK16" s="597"/>
      <c r="AL16" s="598">
        <v>15.2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57729</v>
      </c>
      <c r="CS16" s="594"/>
      <c r="CT16" s="594"/>
      <c r="CU16" s="594"/>
      <c r="CV16" s="594"/>
      <c r="CW16" s="594"/>
      <c r="CX16" s="594"/>
      <c r="CY16" s="595"/>
      <c r="CZ16" s="596">
        <v>0</v>
      </c>
      <c r="DA16" s="596"/>
      <c r="DB16" s="596"/>
      <c r="DC16" s="596"/>
      <c r="DD16" s="602" t="s">
        <v>113</v>
      </c>
      <c r="DE16" s="594"/>
      <c r="DF16" s="594"/>
      <c r="DG16" s="594"/>
      <c r="DH16" s="594"/>
      <c r="DI16" s="594"/>
      <c r="DJ16" s="594"/>
      <c r="DK16" s="594"/>
      <c r="DL16" s="594"/>
      <c r="DM16" s="594"/>
      <c r="DN16" s="594"/>
      <c r="DO16" s="594"/>
      <c r="DP16" s="595"/>
      <c r="DQ16" s="602">
        <v>7092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14646354</v>
      </c>
      <c r="S17" s="594"/>
      <c r="T17" s="594"/>
      <c r="U17" s="594"/>
      <c r="V17" s="594"/>
      <c r="W17" s="594"/>
      <c r="X17" s="594"/>
      <c r="Y17" s="595"/>
      <c r="Z17" s="596">
        <v>8.1</v>
      </c>
      <c r="AA17" s="596"/>
      <c r="AB17" s="596"/>
      <c r="AC17" s="596"/>
      <c r="AD17" s="597">
        <v>14646354</v>
      </c>
      <c r="AE17" s="597"/>
      <c r="AF17" s="597"/>
      <c r="AG17" s="597"/>
      <c r="AH17" s="597"/>
      <c r="AI17" s="597"/>
      <c r="AJ17" s="597"/>
      <c r="AK17" s="597"/>
      <c r="AL17" s="598">
        <v>15.2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30016558</v>
      </c>
      <c r="CS17" s="594"/>
      <c r="CT17" s="594"/>
      <c r="CU17" s="594"/>
      <c r="CV17" s="594"/>
      <c r="CW17" s="594"/>
      <c r="CX17" s="594"/>
      <c r="CY17" s="595"/>
      <c r="CZ17" s="596">
        <v>16.8</v>
      </c>
      <c r="DA17" s="596"/>
      <c r="DB17" s="596"/>
      <c r="DC17" s="596"/>
      <c r="DD17" s="602" t="s">
        <v>113</v>
      </c>
      <c r="DE17" s="594"/>
      <c r="DF17" s="594"/>
      <c r="DG17" s="594"/>
      <c r="DH17" s="594"/>
      <c r="DI17" s="594"/>
      <c r="DJ17" s="594"/>
      <c r="DK17" s="594"/>
      <c r="DL17" s="594"/>
      <c r="DM17" s="594"/>
      <c r="DN17" s="594"/>
      <c r="DO17" s="594"/>
      <c r="DP17" s="595"/>
      <c r="DQ17" s="602">
        <v>26816626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1451532</v>
      </c>
      <c r="S18" s="594"/>
      <c r="T18" s="594"/>
      <c r="U18" s="594"/>
      <c r="V18" s="594"/>
      <c r="W18" s="594"/>
      <c r="X18" s="594"/>
      <c r="Y18" s="595"/>
      <c r="Z18" s="596">
        <v>0.8</v>
      </c>
      <c r="AA18" s="596"/>
      <c r="AB18" s="596"/>
      <c r="AC18" s="596"/>
      <c r="AD18" s="597" t="s">
        <v>113</v>
      </c>
      <c r="AE18" s="597"/>
      <c r="AF18" s="597"/>
      <c r="AG18" s="597"/>
      <c r="AH18" s="597"/>
      <c r="AI18" s="597"/>
      <c r="AJ18" s="597"/>
      <c r="AK18" s="597"/>
      <c r="AL18" s="598" t="s">
        <v>113</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251292</v>
      </c>
      <c r="CS18" s="594"/>
      <c r="CT18" s="594"/>
      <c r="CU18" s="594"/>
      <c r="CV18" s="594"/>
      <c r="CW18" s="594"/>
      <c r="CX18" s="594"/>
      <c r="CY18" s="595"/>
      <c r="CZ18" s="596">
        <v>0.1</v>
      </c>
      <c r="DA18" s="596"/>
      <c r="DB18" s="596"/>
      <c r="DC18" s="596"/>
      <c r="DD18" s="602" t="s">
        <v>113</v>
      </c>
      <c r="DE18" s="594"/>
      <c r="DF18" s="594"/>
      <c r="DG18" s="594"/>
      <c r="DH18" s="594"/>
      <c r="DI18" s="594"/>
      <c r="DJ18" s="594"/>
      <c r="DK18" s="594"/>
      <c r="DL18" s="594"/>
      <c r="DM18" s="594"/>
      <c r="DN18" s="594"/>
      <c r="DO18" s="594"/>
      <c r="DP18" s="595"/>
      <c r="DQ18" s="602">
        <v>147925</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8556618</v>
      </c>
      <c r="BH19" s="594"/>
      <c r="BI19" s="594"/>
      <c r="BJ19" s="594"/>
      <c r="BK19" s="594"/>
      <c r="BL19" s="594"/>
      <c r="BM19" s="594"/>
      <c r="BN19" s="595"/>
      <c r="BO19" s="596">
        <v>10.8</v>
      </c>
      <c r="BP19" s="596"/>
      <c r="BQ19" s="596"/>
      <c r="BR19" s="596"/>
      <c r="BS19" s="602" t="s">
        <v>113</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103821556</v>
      </c>
      <c r="S20" s="594"/>
      <c r="T20" s="594"/>
      <c r="U20" s="594"/>
      <c r="V20" s="594"/>
      <c r="W20" s="594"/>
      <c r="X20" s="594"/>
      <c r="Y20" s="595"/>
      <c r="Z20" s="596">
        <v>57.2</v>
      </c>
      <c r="AA20" s="596"/>
      <c r="AB20" s="596"/>
      <c r="AC20" s="596"/>
      <c r="AD20" s="597">
        <v>96302251</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8556618</v>
      </c>
      <c r="BH20" s="594"/>
      <c r="BI20" s="594"/>
      <c r="BJ20" s="594"/>
      <c r="BK20" s="594"/>
      <c r="BL20" s="594"/>
      <c r="BM20" s="594"/>
      <c r="BN20" s="595"/>
      <c r="BO20" s="596">
        <v>10.8</v>
      </c>
      <c r="BP20" s="596"/>
      <c r="BQ20" s="596"/>
      <c r="BR20" s="596"/>
      <c r="BS20" s="602" t="s">
        <v>113</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178744210</v>
      </c>
      <c r="CS20" s="594"/>
      <c r="CT20" s="594"/>
      <c r="CU20" s="594"/>
      <c r="CV20" s="594"/>
      <c r="CW20" s="594"/>
      <c r="CX20" s="594"/>
      <c r="CY20" s="595"/>
      <c r="CZ20" s="596">
        <v>100</v>
      </c>
      <c r="DA20" s="596"/>
      <c r="DB20" s="596"/>
      <c r="DC20" s="596"/>
      <c r="DD20" s="602">
        <v>26153335</v>
      </c>
      <c r="DE20" s="594"/>
      <c r="DF20" s="594"/>
      <c r="DG20" s="594"/>
      <c r="DH20" s="594"/>
      <c r="DI20" s="594"/>
      <c r="DJ20" s="594"/>
      <c r="DK20" s="594"/>
      <c r="DL20" s="594"/>
      <c r="DM20" s="594"/>
      <c r="DN20" s="594"/>
      <c r="DO20" s="594"/>
      <c r="DP20" s="595"/>
      <c r="DQ20" s="602">
        <v>114898067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78712</v>
      </c>
      <c r="S21" s="594"/>
      <c r="T21" s="594"/>
      <c r="U21" s="594"/>
      <c r="V21" s="594"/>
      <c r="W21" s="594"/>
      <c r="X21" s="594"/>
      <c r="Y21" s="595"/>
      <c r="Z21" s="596">
        <v>0</v>
      </c>
      <c r="AA21" s="596"/>
      <c r="AB21" s="596"/>
      <c r="AC21" s="596"/>
      <c r="AD21" s="597">
        <v>78712</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29085</v>
      </c>
      <c r="BH21" s="594"/>
      <c r="BI21" s="594"/>
      <c r="BJ21" s="594"/>
      <c r="BK21" s="594"/>
      <c r="BL21" s="594"/>
      <c r="BM21" s="594"/>
      <c r="BN21" s="595"/>
      <c r="BO21" s="596">
        <v>0</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3208450</v>
      </c>
      <c r="S22" s="594"/>
      <c r="T22" s="594"/>
      <c r="U22" s="594"/>
      <c r="V22" s="594"/>
      <c r="W22" s="594"/>
      <c r="X22" s="594"/>
      <c r="Y22" s="595"/>
      <c r="Z22" s="596">
        <v>1.8</v>
      </c>
      <c r="AA22" s="596"/>
      <c r="AB22" s="596"/>
      <c r="AC22" s="596"/>
      <c r="AD22" s="597" t="s">
        <v>113</v>
      </c>
      <c r="AE22" s="597"/>
      <c r="AF22" s="597"/>
      <c r="AG22" s="597"/>
      <c r="AH22" s="597"/>
      <c r="AI22" s="597"/>
      <c r="AJ22" s="597"/>
      <c r="AK22" s="597"/>
      <c r="AL22" s="598" t="s">
        <v>113</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v>2459760</v>
      </c>
      <c r="BH22" s="594"/>
      <c r="BI22" s="594"/>
      <c r="BJ22" s="594"/>
      <c r="BK22" s="594"/>
      <c r="BL22" s="594"/>
      <c r="BM22" s="594"/>
      <c r="BN22" s="595"/>
      <c r="BO22" s="596">
        <v>3.1</v>
      </c>
      <c r="BP22" s="596"/>
      <c r="BQ22" s="596"/>
      <c r="BR22" s="596"/>
      <c r="BS22" s="602" t="s">
        <v>113</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2398240</v>
      </c>
      <c r="S23" s="594"/>
      <c r="T23" s="594"/>
      <c r="U23" s="594"/>
      <c r="V23" s="594"/>
      <c r="W23" s="594"/>
      <c r="X23" s="594"/>
      <c r="Y23" s="595"/>
      <c r="Z23" s="596">
        <v>1.3</v>
      </c>
      <c r="AA23" s="596"/>
      <c r="AB23" s="596"/>
      <c r="AC23" s="596"/>
      <c r="AD23" s="597" t="s">
        <v>113</v>
      </c>
      <c r="AE23" s="597"/>
      <c r="AF23" s="597"/>
      <c r="AG23" s="597"/>
      <c r="AH23" s="597"/>
      <c r="AI23" s="597"/>
      <c r="AJ23" s="597"/>
      <c r="AK23" s="597"/>
      <c r="AL23" s="598" t="s">
        <v>113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6067773</v>
      </c>
      <c r="BH23" s="594"/>
      <c r="BI23" s="594"/>
      <c r="BJ23" s="594"/>
      <c r="BK23" s="594"/>
      <c r="BL23" s="594"/>
      <c r="BM23" s="594"/>
      <c r="BN23" s="595"/>
      <c r="BO23" s="596">
        <v>7.7</v>
      </c>
      <c r="BP23" s="596"/>
      <c r="BQ23" s="596"/>
      <c r="BR23" s="596"/>
      <c r="BS23" s="602" t="s">
        <v>113</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1118386</v>
      </c>
      <c r="S24" s="594"/>
      <c r="T24" s="594"/>
      <c r="U24" s="594"/>
      <c r="V24" s="594"/>
      <c r="W24" s="594"/>
      <c r="X24" s="594"/>
      <c r="Y24" s="595"/>
      <c r="Z24" s="596">
        <v>0.6</v>
      </c>
      <c r="AA24" s="596"/>
      <c r="AB24" s="596"/>
      <c r="AC24" s="596"/>
      <c r="AD24" s="597" t="s">
        <v>113</v>
      </c>
      <c r="AE24" s="597"/>
      <c r="AF24" s="597"/>
      <c r="AG24" s="597"/>
      <c r="AH24" s="597"/>
      <c r="AI24" s="597"/>
      <c r="AJ24" s="597"/>
      <c r="AK24" s="597"/>
      <c r="AL24" s="598" t="s">
        <v>113</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93184932</v>
      </c>
      <c r="CS24" s="583"/>
      <c r="CT24" s="583"/>
      <c r="CU24" s="583"/>
      <c r="CV24" s="583"/>
      <c r="CW24" s="583"/>
      <c r="CX24" s="583"/>
      <c r="CY24" s="584"/>
      <c r="CZ24" s="624">
        <v>52.1</v>
      </c>
      <c r="DA24" s="625"/>
      <c r="DB24" s="625"/>
      <c r="DC24" s="626"/>
      <c r="DD24" s="623">
        <v>60961460</v>
      </c>
      <c r="DE24" s="583"/>
      <c r="DF24" s="583"/>
      <c r="DG24" s="583"/>
      <c r="DH24" s="583"/>
      <c r="DI24" s="583"/>
      <c r="DJ24" s="583"/>
      <c r="DK24" s="584"/>
      <c r="DL24" s="623">
        <v>58013862</v>
      </c>
      <c r="DM24" s="583"/>
      <c r="DN24" s="583"/>
      <c r="DO24" s="583"/>
      <c r="DP24" s="583"/>
      <c r="DQ24" s="583"/>
      <c r="DR24" s="583"/>
      <c r="DS24" s="583"/>
      <c r="DT24" s="583"/>
      <c r="DU24" s="583"/>
      <c r="DV24" s="584"/>
      <c r="DW24" s="587">
        <v>55.1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28207795</v>
      </c>
      <c r="S25" s="594"/>
      <c r="T25" s="594"/>
      <c r="U25" s="594"/>
      <c r="V25" s="594"/>
      <c r="W25" s="594"/>
      <c r="X25" s="594"/>
      <c r="Y25" s="595"/>
      <c r="Z25" s="596">
        <v>15.5</v>
      </c>
      <c r="AA25" s="596"/>
      <c r="AB25" s="596"/>
      <c r="AC25" s="596"/>
      <c r="AD25" s="597" t="s">
        <v>113</v>
      </c>
      <c r="AE25" s="597"/>
      <c r="AF25" s="597"/>
      <c r="AG25" s="597"/>
      <c r="AH25" s="597"/>
      <c r="AI25" s="597"/>
      <c r="AJ25" s="597"/>
      <c r="AK25" s="597"/>
      <c r="AL25" s="598" t="s">
        <v>113</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22608115</v>
      </c>
      <c r="CS25" s="619"/>
      <c r="CT25" s="619"/>
      <c r="CU25" s="619"/>
      <c r="CV25" s="619"/>
      <c r="CW25" s="619"/>
      <c r="CX25" s="619"/>
      <c r="CY25" s="620"/>
      <c r="CZ25" s="627">
        <v>12.6</v>
      </c>
      <c r="DA25" s="628"/>
      <c r="DB25" s="628"/>
      <c r="DC25" s="629"/>
      <c r="DD25" s="602">
        <v>20781066</v>
      </c>
      <c r="DE25" s="619"/>
      <c r="DF25" s="619"/>
      <c r="DG25" s="619"/>
      <c r="DH25" s="619"/>
      <c r="DI25" s="619"/>
      <c r="DJ25" s="619"/>
      <c r="DK25" s="620"/>
      <c r="DL25" s="602">
        <v>19909707</v>
      </c>
      <c r="DM25" s="619"/>
      <c r="DN25" s="619"/>
      <c r="DO25" s="619"/>
      <c r="DP25" s="619"/>
      <c r="DQ25" s="619"/>
      <c r="DR25" s="619"/>
      <c r="DS25" s="619"/>
      <c r="DT25" s="619"/>
      <c r="DU25" s="619"/>
      <c r="DV25" s="620"/>
      <c r="DW25" s="598">
        <v>18.899999999999999</v>
      </c>
      <c r="DX25" s="621"/>
      <c r="DY25" s="621"/>
      <c r="DZ25" s="621"/>
      <c r="EA25" s="621"/>
      <c r="EB25" s="621"/>
      <c r="EC25" s="622"/>
    </row>
    <row r="26" spans="2:133" ht="11.25" customHeight="1">
      <c r="B26" s="630" t="s">
        <v>275</v>
      </c>
      <c r="C26" s="631"/>
      <c r="D26" s="631"/>
      <c r="E26" s="631"/>
      <c r="F26" s="631"/>
      <c r="G26" s="631"/>
      <c r="H26" s="631"/>
      <c r="I26" s="631"/>
      <c r="J26" s="631"/>
      <c r="K26" s="631"/>
      <c r="L26" s="631"/>
      <c r="M26" s="631"/>
      <c r="N26" s="631"/>
      <c r="O26" s="631"/>
      <c r="P26" s="631"/>
      <c r="Q26" s="632"/>
      <c r="R26" s="593">
        <v>15321</v>
      </c>
      <c r="S26" s="594"/>
      <c r="T26" s="594"/>
      <c r="U26" s="594"/>
      <c r="V26" s="594"/>
      <c r="W26" s="594"/>
      <c r="X26" s="594"/>
      <c r="Y26" s="595"/>
      <c r="Z26" s="596">
        <v>0</v>
      </c>
      <c r="AA26" s="596"/>
      <c r="AB26" s="596"/>
      <c r="AC26" s="596"/>
      <c r="AD26" s="597">
        <v>15321</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14713330</v>
      </c>
      <c r="CS26" s="594"/>
      <c r="CT26" s="594"/>
      <c r="CU26" s="594"/>
      <c r="CV26" s="594"/>
      <c r="CW26" s="594"/>
      <c r="CX26" s="594"/>
      <c r="CY26" s="595"/>
      <c r="CZ26" s="627">
        <v>8.1999999999999993</v>
      </c>
      <c r="DA26" s="628"/>
      <c r="DB26" s="628"/>
      <c r="DC26" s="629"/>
      <c r="DD26" s="602">
        <v>13342891</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8448623</v>
      </c>
      <c r="S27" s="594"/>
      <c r="T27" s="594"/>
      <c r="U27" s="594"/>
      <c r="V27" s="594"/>
      <c r="W27" s="594"/>
      <c r="X27" s="594"/>
      <c r="Y27" s="595"/>
      <c r="Z27" s="596">
        <v>4.7</v>
      </c>
      <c r="AA27" s="596"/>
      <c r="AB27" s="596"/>
      <c r="AC27" s="596"/>
      <c r="AD27" s="597" t="s">
        <v>113</v>
      </c>
      <c r="AE27" s="597"/>
      <c r="AF27" s="597"/>
      <c r="AG27" s="597"/>
      <c r="AH27" s="597"/>
      <c r="AI27" s="597"/>
      <c r="AJ27" s="597"/>
      <c r="AK27" s="597"/>
      <c r="AL27" s="598" t="s">
        <v>113</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79280714</v>
      </c>
      <c r="BH27" s="594"/>
      <c r="BI27" s="594"/>
      <c r="BJ27" s="594"/>
      <c r="BK27" s="594"/>
      <c r="BL27" s="594"/>
      <c r="BM27" s="594"/>
      <c r="BN27" s="595"/>
      <c r="BO27" s="596">
        <v>100</v>
      </c>
      <c r="BP27" s="596"/>
      <c r="BQ27" s="596"/>
      <c r="BR27" s="596"/>
      <c r="BS27" s="602">
        <v>1363420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40560259</v>
      </c>
      <c r="CS27" s="619"/>
      <c r="CT27" s="619"/>
      <c r="CU27" s="619"/>
      <c r="CV27" s="619"/>
      <c r="CW27" s="619"/>
      <c r="CX27" s="619"/>
      <c r="CY27" s="620"/>
      <c r="CZ27" s="627">
        <v>22.7</v>
      </c>
      <c r="DA27" s="628"/>
      <c r="DB27" s="628"/>
      <c r="DC27" s="629"/>
      <c r="DD27" s="602">
        <v>13363768</v>
      </c>
      <c r="DE27" s="619"/>
      <c r="DF27" s="619"/>
      <c r="DG27" s="619"/>
      <c r="DH27" s="619"/>
      <c r="DI27" s="619"/>
      <c r="DJ27" s="619"/>
      <c r="DK27" s="620"/>
      <c r="DL27" s="602">
        <v>13307893</v>
      </c>
      <c r="DM27" s="619"/>
      <c r="DN27" s="619"/>
      <c r="DO27" s="619"/>
      <c r="DP27" s="619"/>
      <c r="DQ27" s="619"/>
      <c r="DR27" s="619"/>
      <c r="DS27" s="619"/>
      <c r="DT27" s="619"/>
      <c r="DU27" s="619"/>
      <c r="DV27" s="620"/>
      <c r="DW27" s="598">
        <v>12.6</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480926</v>
      </c>
      <c r="S28" s="594"/>
      <c r="T28" s="594"/>
      <c r="U28" s="594"/>
      <c r="V28" s="594"/>
      <c r="W28" s="594"/>
      <c r="X28" s="594"/>
      <c r="Y28" s="595"/>
      <c r="Z28" s="596">
        <v>0.3</v>
      </c>
      <c r="AA28" s="596"/>
      <c r="AB28" s="596"/>
      <c r="AC28" s="596"/>
      <c r="AD28" s="597" t="s">
        <v>113</v>
      </c>
      <c r="AE28" s="597"/>
      <c r="AF28" s="597"/>
      <c r="AG28" s="597"/>
      <c r="AH28" s="597"/>
      <c r="AI28" s="597"/>
      <c r="AJ28" s="597"/>
      <c r="AK28" s="597"/>
      <c r="AL28" s="598" t="s">
        <v>113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30016558</v>
      </c>
      <c r="CS28" s="594"/>
      <c r="CT28" s="594"/>
      <c r="CU28" s="594"/>
      <c r="CV28" s="594"/>
      <c r="CW28" s="594"/>
      <c r="CX28" s="594"/>
      <c r="CY28" s="595"/>
      <c r="CZ28" s="627">
        <v>16.8</v>
      </c>
      <c r="DA28" s="628"/>
      <c r="DB28" s="628"/>
      <c r="DC28" s="629"/>
      <c r="DD28" s="602">
        <v>26816626</v>
      </c>
      <c r="DE28" s="594"/>
      <c r="DF28" s="594"/>
      <c r="DG28" s="594"/>
      <c r="DH28" s="594"/>
      <c r="DI28" s="594"/>
      <c r="DJ28" s="594"/>
      <c r="DK28" s="595"/>
      <c r="DL28" s="602">
        <v>24796262</v>
      </c>
      <c r="DM28" s="594"/>
      <c r="DN28" s="594"/>
      <c r="DO28" s="594"/>
      <c r="DP28" s="594"/>
      <c r="DQ28" s="594"/>
      <c r="DR28" s="594"/>
      <c r="DS28" s="594"/>
      <c r="DT28" s="594"/>
      <c r="DU28" s="594"/>
      <c r="DV28" s="595"/>
      <c r="DW28" s="598">
        <v>23.5</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196708</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30016088</v>
      </c>
      <c r="CS29" s="619"/>
      <c r="CT29" s="619"/>
      <c r="CU29" s="619"/>
      <c r="CV29" s="619"/>
      <c r="CW29" s="619"/>
      <c r="CX29" s="619"/>
      <c r="CY29" s="620"/>
      <c r="CZ29" s="627">
        <v>16.8</v>
      </c>
      <c r="DA29" s="628"/>
      <c r="DB29" s="628"/>
      <c r="DC29" s="629"/>
      <c r="DD29" s="602">
        <v>26816156</v>
      </c>
      <c r="DE29" s="619"/>
      <c r="DF29" s="619"/>
      <c r="DG29" s="619"/>
      <c r="DH29" s="619"/>
      <c r="DI29" s="619"/>
      <c r="DJ29" s="619"/>
      <c r="DK29" s="620"/>
      <c r="DL29" s="602">
        <v>24795792</v>
      </c>
      <c r="DM29" s="619"/>
      <c r="DN29" s="619"/>
      <c r="DO29" s="619"/>
      <c r="DP29" s="619"/>
      <c r="DQ29" s="619"/>
      <c r="DR29" s="619"/>
      <c r="DS29" s="619"/>
      <c r="DT29" s="619"/>
      <c r="DU29" s="619"/>
      <c r="DV29" s="620"/>
      <c r="DW29" s="598">
        <v>23.5</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1521081</v>
      </c>
      <c r="S30" s="594"/>
      <c r="T30" s="594"/>
      <c r="U30" s="594"/>
      <c r="V30" s="594"/>
      <c r="W30" s="594"/>
      <c r="X30" s="594"/>
      <c r="Y30" s="595"/>
      <c r="Z30" s="596">
        <v>0.8</v>
      </c>
      <c r="AA30" s="596"/>
      <c r="AB30" s="596"/>
      <c r="AC30" s="596"/>
      <c r="AD30" s="597" t="s">
        <v>113</v>
      </c>
      <c r="AE30" s="597"/>
      <c r="AF30" s="597"/>
      <c r="AG30" s="597"/>
      <c r="AH30" s="597"/>
      <c r="AI30" s="597"/>
      <c r="AJ30" s="597"/>
      <c r="AK30" s="597"/>
      <c r="AL30" s="598" t="s">
        <v>113</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98.8</v>
      </c>
      <c r="BH30" s="652"/>
      <c r="BI30" s="652"/>
      <c r="BJ30" s="652"/>
      <c r="BK30" s="652"/>
      <c r="BL30" s="652"/>
      <c r="BM30" s="588">
        <v>94.1</v>
      </c>
      <c r="BN30" s="652"/>
      <c r="BO30" s="652"/>
      <c r="BP30" s="652"/>
      <c r="BQ30" s="653"/>
      <c r="BR30" s="651">
        <v>98.6</v>
      </c>
      <c r="BS30" s="652"/>
      <c r="BT30" s="652"/>
      <c r="BU30" s="652"/>
      <c r="BV30" s="652"/>
      <c r="BW30" s="652"/>
      <c r="BX30" s="588">
        <v>93.5</v>
      </c>
      <c r="BY30" s="652"/>
      <c r="BZ30" s="652"/>
      <c r="CA30" s="652"/>
      <c r="CB30" s="653"/>
      <c r="CD30" s="656"/>
      <c r="CE30" s="657"/>
      <c r="CF30" s="607" t="s">
        <v>291</v>
      </c>
      <c r="CG30" s="608"/>
      <c r="CH30" s="608"/>
      <c r="CI30" s="608"/>
      <c r="CJ30" s="608"/>
      <c r="CK30" s="608"/>
      <c r="CL30" s="608"/>
      <c r="CM30" s="608"/>
      <c r="CN30" s="608"/>
      <c r="CO30" s="608"/>
      <c r="CP30" s="608"/>
      <c r="CQ30" s="609"/>
      <c r="CR30" s="593">
        <v>27077668</v>
      </c>
      <c r="CS30" s="594"/>
      <c r="CT30" s="594"/>
      <c r="CU30" s="594"/>
      <c r="CV30" s="594"/>
      <c r="CW30" s="594"/>
      <c r="CX30" s="594"/>
      <c r="CY30" s="595"/>
      <c r="CZ30" s="627">
        <v>15.1</v>
      </c>
      <c r="DA30" s="628"/>
      <c r="DB30" s="628"/>
      <c r="DC30" s="629"/>
      <c r="DD30" s="602">
        <v>23917842</v>
      </c>
      <c r="DE30" s="594"/>
      <c r="DF30" s="594"/>
      <c r="DG30" s="594"/>
      <c r="DH30" s="594"/>
      <c r="DI30" s="594"/>
      <c r="DJ30" s="594"/>
      <c r="DK30" s="595"/>
      <c r="DL30" s="602">
        <v>21917842</v>
      </c>
      <c r="DM30" s="594"/>
      <c r="DN30" s="594"/>
      <c r="DO30" s="594"/>
      <c r="DP30" s="594"/>
      <c r="DQ30" s="594"/>
      <c r="DR30" s="594"/>
      <c r="DS30" s="594"/>
      <c r="DT30" s="594"/>
      <c r="DU30" s="594"/>
      <c r="DV30" s="595"/>
      <c r="DW30" s="598">
        <v>20.8</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3196720</v>
      </c>
      <c r="S31" s="594"/>
      <c r="T31" s="594"/>
      <c r="U31" s="594"/>
      <c r="V31" s="594"/>
      <c r="W31" s="594"/>
      <c r="X31" s="594"/>
      <c r="Y31" s="595"/>
      <c r="Z31" s="596">
        <v>1.8</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19"/>
      <c r="BI31" s="619"/>
      <c r="BJ31" s="619"/>
      <c r="BK31" s="619"/>
      <c r="BL31" s="619"/>
      <c r="BM31" s="599">
        <v>94.5</v>
      </c>
      <c r="BN31" s="649"/>
      <c r="BO31" s="649"/>
      <c r="BP31" s="649"/>
      <c r="BQ31" s="650"/>
      <c r="BR31" s="648">
        <v>98.8</v>
      </c>
      <c r="BS31" s="619"/>
      <c r="BT31" s="619"/>
      <c r="BU31" s="619"/>
      <c r="BV31" s="619"/>
      <c r="BW31" s="619"/>
      <c r="BX31" s="599">
        <v>93.9</v>
      </c>
      <c r="BY31" s="649"/>
      <c r="BZ31" s="649"/>
      <c r="CA31" s="649"/>
      <c r="CB31" s="650"/>
      <c r="CD31" s="656"/>
      <c r="CE31" s="657"/>
      <c r="CF31" s="607" t="s">
        <v>295</v>
      </c>
      <c r="CG31" s="608"/>
      <c r="CH31" s="608"/>
      <c r="CI31" s="608"/>
      <c r="CJ31" s="608"/>
      <c r="CK31" s="608"/>
      <c r="CL31" s="608"/>
      <c r="CM31" s="608"/>
      <c r="CN31" s="608"/>
      <c r="CO31" s="608"/>
      <c r="CP31" s="608"/>
      <c r="CQ31" s="609"/>
      <c r="CR31" s="593">
        <v>2938420</v>
      </c>
      <c r="CS31" s="619"/>
      <c r="CT31" s="619"/>
      <c r="CU31" s="619"/>
      <c r="CV31" s="619"/>
      <c r="CW31" s="619"/>
      <c r="CX31" s="619"/>
      <c r="CY31" s="620"/>
      <c r="CZ31" s="627">
        <v>1.6</v>
      </c>
      <c r="DA31" s="628"/>
      <c r="DB31" s="628"/>
      <c r="DC31" s="629"/>
      <c r="DD31" s="602">
        <v>2898314</v>
      </c>
      <c r="DE31" s="619"/>
      <c r="DF31" s="619"/>
      <c r="DG31" s="619"/>
      <c r="DH31" s="619"/>
      <c r="DI31" s="619"/>
      <c r="DJ31" s="619"/>
      <c r="DK31" s="620"/>
      <c r="DL31" s="602">
        <v>2877950</v>
      </c>
      <c r="DM31" s="619"/>
      <c r="DN31" s="619"/>
      <c r="DO31" s="619"/>
      <c r="DP31" s="619"/>
      <c r="DQ31" s="619"/>
      <c r="DR31" s="619"/>
      <c r="DS31" s="619"/>
      <c r="DT31" s="619"/>
      <c r="DU31" s="619"/>
      <c r="DV31" s="620"/>
      <c r="DW31" s="598">
        <v>2.7</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5500479</v>
      </c>
      <c r="S32" s="594"/>
      <c r="T32" s="594"/>
      <c r="U32" s="594"/>
      <c r="V32" s="594"/>
      <c r="W32" s="594"/>
      <c r="X32" s="594"/>
      <c r="Y32" s="595"/>
      <c r="Z32" s="596">
        <v>3</v>
      </c>
      <c r="AA32" s="596"/>
      <c r="AB32" s="596"/>
      <c r="AC32" s="596"/>
      <c r="AD32" s="597">
        <v>7020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98.6</v>
      </c>
      <c r="BH32" s="661"/>
      <c r="BI32" s="661"/>
      <c r="BJ32" s="661"/>
      <c r="BK32" s="661"/>
      <c r="BL32" s="661"/>
      <c r="BM32" s="662">
        <v>92.9</v>
      </c>
      <c r="BN32" s="661"/>
      <c r="BO32" s="661"/>
      <c r="BP32" s="661"/>
      <c r="BQ32" s="663"/>
      <c r="BR32" s="660">
        <v>98.2</v>
      </c>
      <c r="BS32" s="661"/>
      <c r="BT32" s="661"/>
      <c r="BU32" s="661"/>
      <c r="BV32" s="661"/>
      <c r="BW32" s="661"/>
      <c r="BX32" s="662">
        <v>92.3</v>
      </c>
      <c r="BY32" s="661"/>
      <c r="BZ32" s="661"/>
      <c r="CA32" s="661"/>
      <c r="CB32" s="663"/>
      <c r="CD32" s="658"/>
      <c r="CE32" s="659"/>
      <c r="CF32" s="607" t="s">
        <v>298</v>
      </c>
      <c r="CG32" s="608"/>
      <c r="CH32" s="608"/>
      <c r="CI32" s="608"/>
      <c r="CJ32" s="608"/>
      <c r="CK32" s="608"/>
      <c r="CL32" s="608"/>
      <c r="CM32" s="608"/>
      <c r="CN32" s="608"/>
      <c r="CO32" s="608"/>
      <c r="CP32" s="608"/>
      <c r="CQ32" s="609"/>
      <c r="CR32" s="593">
        <v>470</v>
      </c>
      <c r="CS32" s="594"/>
      <c r="CT32" s="594"/>
      <c r="CU32" s="594"/>
      <c r="CV32" s="594"/>
      <c r="CW32" s="594"/>
      <c r="CX32" s="594"/>
      <c r="CY32" s="595"/>
      <c r="CZ32" s="627">
        <v>0</v>
      </c>
      <c r="DA32" s="628"/>
      <c r="DB32" s="628"/>
      <c r="DC32" s="629"/>
      <c r="DD32" s="602">
        <v>470</v>
      </c>
      <c r="DE32" s="594"/>
      <c r="DF32" s="594"/>
      <c r="DG32" s="594"/>
      <c r="DH32" s="594"/>
      <c r="DI32" s="594"/>
      <c r="DJ32" s="594"/>
      <c r="DK32" s="595"/>
      <c r="DL32" s="602">
        <v>470</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23248000</v>
      </c>
      <c r="S33" s="594"/>
      <c r="T33" s="594"/>
      <c r="U33" s="594"/>
      <c r="V33" s="594"/>
      <c r="W33" s="594"/>
      <c r="X33" s="594"/>
      <c r="Y33" s="595"/>
      <c r="Z33" s="596">
        <v>12.8</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59348214</v>
      </c>
      <c r="CS33" s="619"/>
      <c r="CT33" s="619"/>
      <c r="CU33" s="619"/>
      <c r="CV33" s="619"/>
      <c r="CW33" s="619"/>
      <c r="CX33" s="619"/>
      <c r="CY33" s="620"/>
      <c r="CZ33" s="627">
        <v>33.200000000000003</v>
      </c>
      <c r="DA33" s="628"/>
      <c r="DB33" s="628"/>
      <c r="DC33" s="629"/>
      <c r="DD33" s="602">
        <v>46638839</v>
      </c>
      <c r="DE33" s="619"/>
      <c r="DF33" s="619"/>
      <c r="DG33" s="619"/>
      <c r="DH33" s="619"/>
      <c r="DI33" s="619"/>
      <c r="DJ33" s="619"/>
      <c r="DK33" s="620"/>
      <c r="DL33" s="602">
        <v>36762029</v>
      </c>
      <c r="DM33" s="619"/>
      <c r="DN33" s="619"/>
      <c r="DO33" s="619"/>
      <c r="DP33" s="619"/>
      <c r="DQ33" s="619"/>
      <c r="DR33" s="619"/>
      <c r="DS33" s="619"/>
      <c r="DT33" s="619"/>
      <c r="DU33" s="619"/>
      <c r="DV33" s="620"/>
      <c r="DW33" s="598">
        <v>34.9</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21385276</v>
      </c>
      <c r="CS34" s="594"/>
      <c r="CT34" s="594"/>
      <c r="CU34" s="594"/>
      <c r="CV34" s="594"/>
      <c r="CW34" s="594"/>
      <c r="CX34" s="594"/>
      <c r="CY34" s="595"/>
      <c r="CZ34" s="627">
        <v>12</v>
      </c>
      <c r="DA34" s="628"/>
      <c r="DB34" s="628"/>
      <c r="DC34" s="629"/>
      <c r="DD34" s="602">
        <v>17496475</v>
      </c>
      <c r="DE34" s="594"/>
      <c r="DF34" s="594"/>
      <c r="DG34" s="594"/>
      <c r="DH34" s="594"/>
      <c r="DI34" s="594"/>
      <c r="DJ34" s="594"/>
      <c r="DK34" s="595"/>
      <c r="DL34" s="602">
        <v>14269174</v>
      </c>
      <c r="DM34" s="594"/>
      <c r="DN34" s="594"/>
      <c r="DO34" s="594"/>
      <c r="DP34" s="594"/>
      <c r="DQ34" s="594"/>
      <c r="DR34" s="594"/>
      <c r="DS34" s="594"/>
      <c r="DT34" s="594"/>
      <c r="DU34" s="594"/>
      <c r="DV34" s="595"/>
      <c r="DW34" s="598">
        <v>13.5</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8977500</v>
      </c>
      <c r="S35" s="594"/>
      <c r="T35" s="594"/>
      <c r="U35" s="594"/>
      <c r="V35" s="594"/>
      <c r="W35" s="594"/>
      <c r="X35" s="594"/>
      <c r="Y35" s="595"/>
      <c r="Z35" s="596">
        <v>4.9000000000000004</v>
      </c>
      <c r="AA35" s="596"/>
      <c r="AB35" s="596"/>
      <c r="AC35" s="596"/>
      <c r="AD35" s="597" t="s">
        <v>113</v>
      </c>
      <c r="AE35" s="597"/>
      <c r="AF35" s="597"/>
      <c r="AG35" s="597"/>
      <c r="AH35" s="597"/>
      <c r="AI35" s="597"/>
      <c r="AJ35" s="597"/>
      <c r="AK35" s="597"/>
      <c r="AL35" s="598" t="s">
        <v>113</v>
      </c>
      <c r="AM35" s="599"/>
      <c r="AN35" s="599"/>
      <c r="AO35" s="600"/>
      <c r="AP35" s="186"/>
      <c r="AQ35" s="604" t="s">
        <v>306</v>
      </c>
      <c r="AR35" s="605"/>
      <c r="AS35" s="605"/>
      <c r="AT35" s="605"/>
      <c r="AU35" s="605"/>
      <c r="AV35" s="605"/>
      <c r="AW35" s="605"/>
      <c r="AX35" s="605"/>
      <c r="AY35" s="606"/>
      <c r="AZ35" s="582">
        <v>22463899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1343785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1384211</v>
      </c>
      <c r="CS35" s="619"/>
      <c r="CT35" s="619"/>
      <c r="CU35" s="619"/>
      <c r="CV35" s="619"/>
      <c r="CW35" s="619"/>
      <c r="CX35" s="619"/>
      <c r="CY35" s="620"/>
      <c r="CZ35" s="627">
        <v>0.8</v>
      </c>
      <c r="DA35" s="628"/>
      <c r="DB35" s="628"/>
      <c r="DC35" s="629"/>
      <c r="DD35" s="602">
        <v>953657</v>
      </c>
      <c r="DE35" s="619"/>
      <c r="DF35" s="619"/>
      <c r="DG35" s="619"/>
      <c r="DH35" s="619"/>
      <c r="DI35" s="619"/>
      <c r="DJ35" s="619"/>
      <c r="DK35" s="620"/>
      <c r="DL35" s="602">
        <v>953657</v>
      </c>
      <c r="DM35" s="619"/>
      <c r="DN35" s="619"/>
      <c r="DO35" s="619"/>
      <c r="DP35" s="619"/>
      <c r="DQ35" s="619"/>
      <c r="DR35" s="619"/>
      <c r="DS35" s="619"/>
      <c r="DT35" s="619"/>
      <c r="DU35" s="619"/>
      <c r="DV35" s="620"/>
      <c r="DW35" s="598">
        <v>0.9</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181440997</v>
      </c>
      <c r="S36" s="666"/>
      <c r="T36" s="666"/>
      <c r="U36" s="666"/>
      <c r="V36" s="666"/>
      <c r="W36" s="666"/>
      <c r="X36" s="666"/>
      <c r="Y36" s="667"/>
      <c r="Z36" s="668">
        <v>100</v>
      </c>
      <c r="AA36" s="668"/>
      <c r="AB36" s="668"/>
      <c r="AC36" s="668"/>
      <c r="AD36" s="669">
        <v>96403304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6717461</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493888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19888984</v>
      </c>
      <c r="CS36" s="594"/>
      <c r="CT36" s="594"/>
      <c r="CU36" s="594"/>
      <c r="CV36" s="594"/>
      <c r="CW36" s="594"/>
      <c r="CX36" s="594"/>
      <c r="CY36" s="595"/>
      <c r="CZ36" s="627">
        <v>11.1</v>
      </c>
      <c r="DA36" s="628"/>
      <c r="DB36" s="628"/>
      <c r="DC36" s="629"/>
      <c r="DD36" s="602">
        <v>14123824</v>
      </c>
      <c r="DE36" s="594"/>
      <c r="DF36" s="594"/>
      <c r="DG36" s="594"/>
      <c r="DH36" s="594"/>
      <c r="DI36" s="594"/>
      <c r="DJ36" s="594"/>
      <c r="DK36" s="595"/>
      <c r="DL36" s="602">
        <v>11033346</v>
      </c>
      <c r="DM36" s="594"/>
      <c r="DN36" s="594"/>
      <c r="DO36" s="594"/>
      <c r="DP36" s="594"/>
      <c r="DQ36" s="594"/>
      <c r="DR36" s="594"/>
      <c r="DS36" s="594"/>
      <c r="DT36" s="594"/>
      <c r="DU36" s="594"/>
      <c r="DV36" s="595"/>
      <c r="DW36" s="598">
        <v>10.5</v>
      </c>
      <c r="DX36" s="621"/>
      <c r="DY36" s="621"/>
      <c r="DZ36" s="621"/>
      <c r="EA36" s="621"/>
      <c r="EB36" s="621"/>
      <c r="EC36" s="622"/>
    </row>
    <row r="37" spans="2:133" ht="11.25" customHeight="1">
      <c r="AQ37" s="672" t="s">
        <v>313</v>
      </c>
      <c r="AR37" s="673"/>
      <c r="AS37" s="673"/>
      <c r="AT37" s="673"/>
      <c r="AU37" s="673"/>
      <c r="AV37" s="673"/>
      <c r="AW37" s="673"/>
      <c r="AX37" s="673"/>
      <c r="AY37" s="674"/>
      <c r="AZ37" s="593">
        <v>773202</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64057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17754</v>
      </c>
      <c r="CS37" s="619"/>
      <c r="CT37" s="619"/>
      <c r="CU37" s="619"/>
      <c r="CV37" s="619"/>
      <c r="CW37" s="619"/>
      <c r="CX37" s="619"/>
      <c r="CY37" s="620"/>
      <c r="CZ37" s="627">
        <v>0</v>
      </c>
      <c r="DA37" s="628"/>
      <c r="DB37" s="628"/>
      <c r="DC37" s="629"/>
      <c r="DD37" s="602">
        <v>17754</v>
      </c>
      <c r="DE37" s="619"/>
      <c r="DF37" s="619"/>
      <c r="DG37" s="619"/>
      <c r="DH37" s="619"/>
      <c r="DI37" s="619"/>
      <c r="DJ37" s="619"/>
      <c r="DK37" s="620"/>
      <c r="DL37" s="602">
        <v>16569</v>
      </c>
      <c r="DM37" s="619"/>
      <c r="DN37" s="619"/>
      <c r="DO37" s="619"/>
      <c r="DP37" s="619"/>
      <c r="DQ37" s="619"/>
      <c r="DR37" s="619"/>
      <c r="DS37" s="619"/>
      <c r="DT37" s="619"/>
      <c r="DU37" s="619"/>
      <c r="DV37" s="620"/>
      <c r="DW37" s="598">
        <v>0</v>
      </c>
      <c r="DX37" s="621"/>
      <c r="DY37" s="621"/>
      <c r="DZ37" s="621"/>
      <c r="EA37" s="621"/>
      <c r="EB37" s="621"/>
      <c r="EC37" s="622"/>
    </row>
    <row r="38" spans="2:133" ht="11.25" customHeight="1">
      <c r="AQ38" s="672" t="s">
        <v>316</v>
      </c>
      <c r="AR38" s="673"/>
      <c r="AS38" s="673"/>
      <c r="AT38" s="673"/>
      <c r="AU38" s="673"/>
      <c r="AV38" s="673"/>
      <c r="AW38" s="673"/>
      <c r="AX38" s="673"/>
      <c r="AY38" s="674"/>
      <c r="AZ38" s="593">
        <v>317172</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104176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14560954</v>
      </c>
      <c r="CS38" s="594"/>
      <c r="CT38" s="594"/>
      <c r="CU38" s="594"/>
      <c r="CV38" s="594"/>
      <c r="CW38" s="594"/>
      <c r="CX38" s="594"/>
      <c r="CY38" s="595"/>
      <c r="CZ38" s="627">
        <v>8.1</v>
      </c>
      <c r="DA38" s="628"/>
      <c r="DB38" s="628"/>
      <c r="DC38" s="629"/>
      <c r="DD38" s="602">
        <v>12363152</v>
      </c>
      <c r="DE38" s="594"/>
      <c r="DF38" s="594"/>
      <c r="DG38" s="594"/>
      <c r="DH38" s="594"/>
      <c r="DI38" s="594"/>
      <c r="DJ38" s="594"/>
      <c r="DK38" s="595"/>
      <c r="DL38" s="602">
        <v>10505852</v>
      </c>
      <c r="DM38" s="594"/>
      <c r="DN38" s="594"/>
      <c r="DO38" s="594"/>
      <c r="DP38" s="594"/>
      <c r="DQ38" s="594"/>
      <c r="DR38" s="594"/>
      <c r="DS38" s="594"/>
      <c r="DT38" s="594"/>
      <c r="DU38" s="594"/>
      <c r="DV38" s="595"/>
      <c r="DW38" s="598">
        <v>10</v>
      </c>
      <c r="DX38" s="621"/>
      <c r="DY38" s="621"/>
      <c r="DZ38" s="621"/>
      <c r="EA38" s="621"/>
      <c r="EB38" s="621"/>
      <c r="EC38" s="622"/>
    </row>
    <row r="39" spans="2:133" ht="11.25" customHeight="1">
      <c r="AQ39" s="672" t="s">
        <v>319</v>
      </c>
      <c r="AR39" s="673"/>
      <c r="AS39" s="673"/>
      <c r="AT39" s="673"/>
      <c r="AU39" s="673"/>
      <c r="AV39" s="673"/>
      <c r="AW39" s="673"/>
      <c r="AX39" s="673"/>
      <c r="AY39" s="674"/>
      <c r="AZ39" s="593">
        <v>304992</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99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1024440</v>
      </c>
      <c r="CS39" s="619"/>
      <c r="CT39" s="619"/>
      <c r="CU39" s="619"/>
      <c r="CV39" s="619"/>
      <c r="CW39" s="619"/>
      <c r="CX39" s="619"/>
      <c r="CY39" s="620"/>
      <c r="CZ39" s="627">
        <v>0.6</v>
      </c>
      <c r="DA39" s="628"/>
      <c r="DB39" s="628"/>
      <c r="DC39" s="629"/>
      <c r="DD39" s="602">
        <v>1000000</v>
      </c>
      <c r="DE39" s="619"/>
      <c r="DF39" s="619"/>
      <c r="DG39" s="619"/>
      <c r="DH39" s="619"/>
      <c r="DI39" s="619"/>
      <c r="DJ39" s="619"/>
      <c r="DK39" s="620"/>
      <c r="DL39" s="602" t="s">
        <v>323</v>
      </c>
      <c r="DM39" s="619"/>
      <c r="DN39" s="619"/>
      <c r="DO39" s="619"/>
      <c r="DP39" s="619"/>
      <c r="DQ39" s="619"/>
      <c r="DR39" s="619"/>
      <c r="DS39" s="619"/>
      <c r="DT39" s="619"/>
      <c r="DU39" s="619"/>
      <c r="DV39" s="620"/>
      <c r="DW39" s="598"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3680811</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105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1104349</v>
      </c>
      <c r="CS40" s="594"/>
      <c r="CT40" s="594"/>
      <c r="CU40" s="594"/>
      <c r="CV40" s="594"/>
      <c r="CW40" s="594"/>
      <c r="CX40" s="594"/>
      <c r="CY40" s="595"/>
      <c r="CZ40" s="627">
        <v>0.6</v>
      </c>
      <c r="DA40" s="628"/>
      <c r="DB40" s="628"/>
      <c r="DC40" s="629"/>
      <c r="DD40" s="602">
        <v>701731</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10670261</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322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26211064</v>
      </c>
      <c r="CS42" s="594"/>
      <c r="CT42" s="594"/>
      <c r="CU42" s="594"/>
      <c r="CV42" s="594"/>
      <c r="CW42" s="594"/>
      <c r="CX42" s="594"/>
      <c r="CY42" s="595"/>
      <c r="CZ42" s="627">
        <v>14.7</v>
      </c>
      <c r="DA42" s="686"/>
      <c r="DB42" s="686"/>
      <c r="DC42" s="687"/>
      <c r="DD42" s="602">
        <v>7297768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556165</v>
      </c>
      <c r="CS43" s="619"/>
      <c r="CT43" s="619"/>
      <c r="CU43" s="619"/>
      <c r="CV43" s="619"/>
      <c r="CW43" s="619"/>
      <c r="CX43" s="619"/>
      <c r="CY43" s="620"/>
      <c r="CZ43" s="627">
        <v>0.3</v>
      </c>
      <c r="DA43" s="628"/>
      <c r="DB43" s="628"/>
      <c r="DC43" s="629"/>
      <c r="DD43" s="602">
        <v>556165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26153335</v>
      </c>
      <c r="CS44" s="594"/>
      <c r="CT44" s="594"/>
      <c r="CU44" s="594"/>
      <c r="CV44" s="594"/>
      <c r="CW44" s="594"/>
      <c r="CX44" s="594"/>
      <c r="CY44" s="595"/>
      <c r="CZ44" s="627">
        <v>14.6</v>
      </c>
      <c r="DA44" s="686"/>
      <c r="DB44" s="686"/>
      <c r="DC44" s="687"/>
      <c r="DD44" s="602">
        <v>7290676</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13369338</v>
      </c>
      <c r="CS45" s="619"/>
      <c r="CT45" s="619"/>
      <c r="CU45" s="619"/>
      <c r="CV45" s="619"/>
      <c r="CW45" s="619"/>
      <c r="CX45" s="619"/>
      <c r="CY45" s="620"/>
      <c r="CZ45" s="627">
        <v>7.5</v>
      </c>
      <c r="DA45" s="628"/>
      <c r="DB45" s="628"/>
      <c r="DC45" s="629"/>
      <c r="DD45" s="602">
        <v>913202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11747244</v>
      </c>
      <c r="CS46" s="594"/>
      <c r="CT46" s="594"/>
      <c r="CU46" s="594"/>
      <c r="CV46" s="594"/>
      <c r="CW46" s="594"/>
      <c r="CX46" s="594"/>
      <c r="CY46" s="595"/>
      <c r="CZ46" s="627">
        <v>6.6</v>
      </c>
      <c r="DA46" s="686"/>
      <c r="DB46" s="686"/>
      <c r="DC46" s="687"/>
      <c r="DD46" s="602">
        <v>6122581</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v>57729</v>
      </c>
      <c r="CS47" s="619"/>
      <c r="CT47" s="619"/>
      <c r="CU47" s="619"/>
      <c r="CV47" s="619"/>
      <c r="CW47" s="619"/>
      <c r="CX47" s="619"/>
      <c r="CY47" s="620"/>
      <c r="CZ47" s="627">
        <v>0</v>
      </c>
      <c r="DA47" s="628"/>
      <c r="DB47" s="628"/>
      <c r="DC47" s="629"/>
      <c r="DD47" s="602">
        <v>7092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86"/>
      <c r="DB48" s="686"/>
      <c r="DC48" s="687"/>
      <c r="DD48" s="602" t="s">
        <v>323</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341</v>
      </c>
      <c r="CE49" s="637"/>
      <c r="CF49" s="637"/>
      <c r="CG49" s="637"/>
      <c r="CH49" s="637"/>
      <c r="CI49" s="637"/>
      <c r="CJ49" s="637"/>
      <c r="CK49" s="637"/>
      <c r="CL49" s="637"/>
      <c r="CM49" s="637"/>
      <c r="CN49" s="637"/>
      <c r="CO49" s="637"/>
      <c r="CP49" s="637"/>
      <c r="CQ49" s="638"/>
      <c r="CR49" s="665">
        <v>178744210</v>
      </c>
      <c r="CS49" s="661"/>
      <c r="CT49" s="661"/>
      <c r="CU49" s="661"/>
      <c r="CV49" s="661"/>
      <c r="CW49" s="661"/>
      <c r="CX49" s="661"/>
      <c r="CY49" s="688"/>
      <c r="CZ49" s="689">
        <v>100</v>
      </c>
      <c r="DA49" s="690"/>
      <c r="DB49" s="690"/>
      <c r="DC49" s="691"/>
      <c r="DD49" s="692">
        <v>114898067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election activeCell="AK113" sqref="AK113:AO1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181689</v>
      </c>
      <c r="R7" s="723"/>
      <c r="S7" s="723"/>
      <c r="T7" s="723"/>
      <c r="U7" s="723"/>
      <c r="V7" s="723">
        <v>179080</v>
      </c>
      <c r="W7" s="723"/>
      <c r="X7" s="723"/>
      <c r="Y7" s="723"/>
      <c r="Z7" s="723"/>
      <c r="AA7" s="723">
        <v>2609</v>
      </c>
      <c r="AB7" s="723"/>
      <c r="AC7" s="723"/>
      <c r="AD7" s="723"/>
      <c r="AE7" s="724"/>
      <c r="AF7" s="725">
        <v>2083</v>
      </c>
      <c r="AG7" s="726"/>
      <c r="AH7" s="726"/>
      <c r="AI7" s="726"/>
      <c r="AJ7" s="727"/>
      <c r="AK7" s="762">
        <v>120</v>
      </c>
      <c r="AL7" s="763"/>
      <c r="AM7" s="763"/>
      <c r="AN7" s="763"/>
      <c r="AO7" s="763"/>
      <c r="AP7" s="763">
        <v>234095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4</v>
      </c>
      <c r="CI7" s="760"/>
      <c r="CJ7" s="760"/>
      <c r="CK7" s="760"/>
      <c r="CL7" s="761"/>
      <c r="CM7" s="759">
        <v>145</v>
      </c>
      <c r="CN7" s="760"/>
      <c r="CO7" s="760"/>
      <c r="CP7" s="760"/>
      <c r="CQ7" s="761"/>
      <c r="CR7" s="759">
        <v>23</v>
      </c>
      <c r="CS7" s="760"/>
      <c r="CT7" s="760"/>
      <c r="CU7" s="760"/>
      <c r="CV7" s="761"/>
      <c r="CW7" s="759">
        <v>4</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487</v>
      </c>
      <c r="R8" s="747"/>
      <c r="S8" s="747"/>
      <c r="T8" s="747"/>
      <c r="U8" s="747"/>
      <c r="V8" s="747">
        <v>487</v>
      </c>
      <c r="W8" s="747"/>
      <c r="X8" s="747"/>
      <c r="Y8" s="747"/>
      <c r="Z8" s="747"/>
      <c r="AA8" s="747">
        <v>0</v>
      </c>
      <c r="AB8" s="747"/>
      <c r="AC8" s="747"/>
      <c r="AD8" s="747"/>
      <c r="AE8" s="748"/>
      <c r="AF8" s="749" t="s">
        <v>113</v>
      </c>
      <c r="AG8" s="750"/>
      <c r="AH8" s="750"/>
      <c r="AI8" s="750"/>
      <c r="AJ8" s="751"/>
      <c r="AK8" s="752">
        <v>438</v>
      </c>
      <c r="AL8" s="753"/>
      <c r="AM8" s="753"/>
      <c r="AN8" s="753"/>
      <c r="AO8" s="753"/>
      <c r="AP8" s="753">
        <v>2205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-29</v>
      </c>
      <c r="CI8" s="770"/>
      <c r="CJ8" s="770"/>
      <c r="CK8" s="770"/>
      <c r="CL8" s="771"/>
      <c r="CM8" s="769">
        <v>518</v>
      </c>
      <c r="CN8" s="770"/>
      <c r="CO8" s="770"/>
      <c r="CP8" s="770"/>
      <c r="CQ8" s="771"/>
      <c r="CR8" s="769">
        <v>10</v>
      </c>
      <c r="CS8" s="770"/>
      <c r="CT8" s="770"/>
      <c r="CU8" s="770"/>
      <c r="CV8" s="771"/>
      <c r="CW8" s="769">
        <v>135</v>
      </c>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138</v>
      </c>
      <c r="R9" s="747"/>
      <c r="S9" s="747"/>
      <c r="T9" s="747"/>
      <c r="U9" s="747"/>
      <c r="V9" s="747">
        <v>50</v>
      </c>
      <c r="W9" s="747"/>
      <c r="X9" s="747"/>
      <c r="Y9" s="747"/>
      <c r="Z9" s="747"/>
      <c r="AA9" s="747">
        <v>87</v>
      </c>
      <c r="AB9" s="747"/>
      <c r="AC9" s="747"/>
      <c r="AD9" s="747"/>
      <c r="AE9" s="748"/>
      <c r="AF9" s="749">
        <v>87</v>
      </c>
      <c r="AG9" s="750"/>
      <c r="AH9" s="750"/>
      <c r="AI9" s="750"/>
      <c r="AJ9" s="751"/>
      <c r="AK9" s="752">
        <v>0</v>
      </c>
      <c r="AL9" s="753"/>
      <c r="AM9" s="753"/>
      <c r="AN9" s="753"/>
      <c r="AO9" s="753"/>
      <c r="AP9" s="753">
        <v>314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0</v>
      </c>
      <c r="CI9" s="770"/>
      <c r="CJ9" s="770"/>
      <c r="CK9" s="770"/>
      <c r="CL9" s="771"/>
      <c r="CM9" s="769">
        <v>151</v>
      </c>
      <c r="CN9" s="770"/>
      <c r="CO9" s="770"/>
      <c r="CP9" s="770"/>
      <c r="CQ9" s="771"/>
      <c r="CR9" s="769">
        <v>70</v>
      </c>
      <c r="CS9" s="770"/>
      <c r="CT9" s="770"/>
      <c r="CU9" s="770"/>
      <c r="CV9" s="771"/>
      <c r="CW9" s="769">
        <v>0</v>
      </c>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-20</v>
      </c>
      <c r="CI10" s="770"/>
      <c r="CJ10" s="770"/>
      <c r="CK10" s="770"/>
      <c r="CL10" s="771"/>
      <c r="CM10" s="769">
        <v>387</v>
      </c>
      <c r="CN10" s="770"/>
      <c r="CO10" s="770"/>
      <c r="CP10" s="770"/>
      <c r="CQ10" s="771"/>
      <c r="CR10" s="769">
        <v>40</v>
      </c>
      <c r="CS10" s="770"/>
      <c r="CT10" s="770"/>
      <c r="CU10" s="770"/>
      <c r="CV10" s="771"/>
      <c r="CW10" s="769">
        <v>68</v>
      </c>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546</v>
      </c>
      <c r="BT11" s="757"/>
      <c r="BU11" s="757"/>
      <c r="BV11" s="757"/>
      <c r="BW11" s="757"/>
      <c r="BX11" s="757"/>
      <c r="BY11" s="757"/>
      <c r="BZ11" s="757"/>
      <c r="CA11" s="757"/>
      <c r="CB11" s="757"/>
      <c r="CC11" s="757"/>
      <c r="CD11" s="757"/>
      <c r="CE11" s="757"/>
      <c r="CF11" s="757"/>
      <c r="CG11" s="758"/>
      <c r="CH11" s="769">
        <v>0</v>
      </c>
      <c r="CI11" s="770"/>
      <c r="CJ11" s="770"/>
      <c r="CK11" s="770"/>
      <c r="CL11" s="771"/>
      <c r="CM11" s="769">
        <v>121</v>
      </c>
      <c r="CN11" s="770"/>
      <c r="CO11" s="770"/>
      <c r="CP11" s="770"/>
      <c r="CQ11" s="771"/>
      <c r="CR11" s="769">
        <v>20</v>
      </c>
      <c r="CS11" s="770"/>
      <c r="CT11" s="770"/>
      <c r="CU11" s="770"/>
      <c r="CV11" s="771"/>
      <c r="CW11" s="769">
        <v>52</v>
      </c>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547</v>
      </c>
      <c r="BT12" s="757"/>
      <c r="BU12" s="757"/>
      <c r="BV12" s="757"/>
      <c r="BW12" s="757"/>
      <c r="BX12" s="757"/>
      <c r="BY12" s="757"/>
      <c r="BZ12" s="757"/>
      <c r="CA12" s="757"/>
      <c r="CB12" s="757"/>
      <c r="CC12" s="757"/>
      <c r="CD12" s="757"/>
      <c r="CE12" s="757"/>
      <c r="CF12" s="757"/>
      <c r="CG12" s="758"/>
      <c r="CH12" s="769">
        <v>0</v>
      </c>
      <c r="CI12" s="770"/>
      <c r="CJ12" s="770"/>
      <c r="CK12" s="770"/>
      <c r="CL12" s="771"/>
      <c r="CM12" s="769">
        <v>105</v>
      </c>
      <c r="CN12" s="770"/>
      <c r="CO12" s="770"/>
      <c r="CP12" s="770"/>
      <c r="CQ12" s="771"/>
      <c r="CR12" s="769">
        <v>20</v>
      </c>
      <c r="CS12" s="770"/>
      <c r="CT12" s="770"/>
      <c r="CU12" s="770"/>
      <c r="CV12" s="771"/>
      <c r="CW12" s="769">
        <v>31</v>
      </c>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548</v>
      </c>
      <c r="BT13" s="757"/>
      <c r="BU13" s="757"/>
      <c r="BV13" s="757"/>
      <c r="BW13" s="757"/>
      <c r="BX13" s="757"/>
      <c r="BY13" s="757"/>
      <c r="BZ13" s="757"/>
      <c r="CA13" s="757"/>
      <c r="CB13" s="757"/>
      <c r="CC13" s="757"/>
      <c r="CD13" s="757"/>
      <c r="CE13" s="757"/>
      <c r="CF13" s="757"/>
      <c r="CG13" s="758"/>
      <c r="CH13" s="769">
        <v>0</v>
      </c>
      <c r="CI13" s="770"/>
      <c r="CJ13" s="770"/>
      <c r="CK13" s="770"/>
      <c r="CL13" s="771"/>
      <c r="CM13" s="769">
        <v>19</v>
      </c>
      <c r="CN13" s="770"/>
      <c r="CO13" s="770"/>
      <c r="CP13" s="770"/>
      <c r="CQ13" s="771"/>
      <c r="CR13" s="769">
        <v>10</v>
      </c>
      <c r="CS13" s="770"/>
      <c r="CT13" s="770"/>
      <c r="CU13" s="770"/>
      <c r="CV13" s="771"/>
      <c r="CW13" s="769">
        <v>0</v>
      </c>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549</v>
      </c>
      <c r="BT14" s="757"/>
      <c r="BU14" s="757"/>
      <c r="BV14" s="757"/>
      <c r="BW14" s="757"/>
      <c r="BX14" s="757"/>
      <c r="BY14" s="757"/>
      <c r="BZ14" s="757"/>
      <c r="CA14" s="757"/>
      <c r="CB14" s="757"/>
      <c r="CC14" s="757"/>
      <c r="CD14" s="757"/>
      <c r="CE14" s="757"/>
      <c r="CF14" s="757"/>
      <c r="CG14" s="758"/>
      <c r="CH14" s="769">
        <v>-636</v>
      </c>
      <c r="CI14" s="770"/>
      <c r="CJ14" s="770"/>
      <c r="CK14" s="770"/>
      <c r="CL14" s="771"/>
      <c r="CM14" s="769">
        <v>122</v>
      </c>
      <c r="CN14" s="770"/>
      <c r="CO14" s="770"/>
      <c r="CP14" s="770"/>
      <c r="CQ14" s="771"/>
      <c r="CR14" s="769">
        <v>10</v>
      </c>
      <c r="CS14" s="770"/>
      <c r="CT14" s="770"/>
      <c r="CU14" s="770"/>
      <c r="CV14" s="771"/>
      <c r="CW14" s="769">
        <v>0</v>
      </c>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550</v>
      </c>
      <c r="BT15" s="757"/>
      <c r="BU15" s="757"/>
      <c r="BV15" s="757"/>
      <c r="BW15" s="757"/>
      <c r="BX15" s="757"/>
      <c r="BY15" s="757"/>
      <c r="BZ15" s="757"/>
      <c r="CA15" s="757"/>
      <c r="CB15" s="757"/>
      <c r="CC15" s="757"/>
      <c r="CD15" s="757"/>
      <c r="CE15" s="757"/>
      <c r="CF15" s="757"/>
      <c r="CG15" s="758"/>
      <c r="CH15" s="769">
        <v>22</v>
      </c>
      <c r="CI15" s="770"/>
      <c r="CJ15" s="770"/>
      <c r="CK15" s="770"/>
      <c r="CL15" s="771"/>
      <c r="CM15" s="769">
        <v>4829</v>
      </c>
      <c r="CN15" s="770"/>
      <c r="CO15" s="770"/>
      <c r="CP15" s="770"/>
      <c r="CQ15" s="771"/>
      <c r="CR15" s="769">
        <v>3140</v>
      </c>
      <c r="CS15" s="770"/>
      <c r="CT15" s="770"/>
      <c r="CU15" s="770"/>
      <c r="CV15" s="771"/>
      <c r="CW15" s="769">
        <v>839</v>
      </c>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551</v>
      </c>
      <c r="BT16" s="757"/>
      <c r="BU16" s="757"/>
      <c r="BV16" s="757"/>
      <c r="BW16" s="757"/>
      <c r="BX16" s="757"/>
      <c r="BY16" s="757"/>
      <c r="BZ16" s="757"/>
      <c r="CA16" s="757"/>
      <c r="CB16" s="757"/>
      <c r="CC16" s="757"/>
      <c r="CD16" s="757"/>
      <c r="CE16" s="757"/>
      <c r="CF16" s="757"/>
      <c r="CG16" s="758"/>
      <c r="CH16" s="769">
        <v>0</v>
      </c>
      <c r="CI16" s="770"/>
      <c r="CJ16" s="770"/>
      <c r="CK16" s="770"/>
      <c r="CL16" s="771"/>
      <c r="CM16" s="769">
        <v>434</v>
      </c>
      <c r="CN16" s="770"/>
      <c r="CO16" s="770"/>
      <c r="CP16" s="770"/>
      <c r="CQ16" s="771"/>
      <c r="CR16" s="769">
        <v>153</v>
      </c>
      <c r="CS16" s="770"/>
      <c r="CT16" s="770"/>
      <c r="CU16" s="770"/>
      <c r="CV16" s="771"/>
      <c r="CW16" s="769">
        <v>0</v>
      </c>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552</v>
      </c>
      <c r="BT17" s="757"/>
      <c r="BU17" s="757"/>
      <c r="BV17" s="757"/>
      <c r="BW17" s="757"/>
      <c r="BX17" s="757"/>
      <c r="BY17" s="757"/>
      <c r="BZ17" s="757"/>
      <c r="CA17" s="757"/>
      <c r="CB17" s="757"/>
      <c r="CC17" s="757"/>
      <c r="CD17" s="757"/>
      <c r="CE17" s="757"/>
      <c r="CF17" s="757"/>
      <c r="CG17" s="758"/>
      <c r="CH17" s="769">
        <v>2</v>
      </c>
      <c r="CI17" s="770"/>
      <c r="CJ17" s="770"/>
      <c r="CK17" s="770"/>
      <c r="CL17" s="771"/>
      <c r="CM17" s="769">
        <v>15</v>
      </c>
      <c r="CN17" s="770"/>
      <c r="CO17" s="770"/>
      <c r="CP17" s="770"/>
      <c r="CQ17" s="771"/>
      <c r="CR17" s="769">
        <v>5</v>
      </c>
      <c r="CS17" s="770"/>
      <c r="CT17" s="770"/>
      <c r="CU17" s="770"/>
      <c r="CV17" s="771"/>
      <c r="CW17" s="769">
        <v>19</v>
      </c>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553</v>
      </c>
      <c r="BT18" s="757"/>
      <c r="BU18" s="757"/>
      <c r="BV18" s="757"/>
      <c r="BW18" s="757"/>
      <c r="BX18" s="757"/>
      <c r="BY18" s="757"/>
      <c r="BZ18" s="757"/>
      <c r="CA18" s="757"/>
      <c r="CB18" s="757"/>
      <c r="CC18" s="757"/>
      <c r="CD18" s="757"/>
      <c r="CE18" s="757"/>
      <c r="CF18" s="757"/>
      <c r="CG18" s="758"/>
      <c r="CH18" s="769">
        <v>-2</v>
      </c>
      <c r="CI18" s="770"/>
      <c r="CJ18" s="770"/>
      <c r="CK18" s="770"/>
      <c r="CL18" s="771"/>
      <c r="CM18" s="769">
        <v>154</v>
      </c>
      <c r="CN18" s="770"/>
      <c r="CO18" s="770"/>
      <c r="CP18" s="770"/>
      <c r="CQ18" s="771"/>
      <c r="CR18" s="769">
        <v>30</v>
      </c>
      <c r="CS18" s="770"/>
      <c r="CT18" s="770"/>
      <c r="CU18" s="770"/>
      <c r="CV18" s="771"/>
      <c r="CW18" s="769">
        <v>9</v>
      </c>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554</v>
      </c>
      <c r="BT19" s="757"/>
      <c r="BU19" s="757"/>
      <c r="BV19" s="757"/>
      <c r="BW19" s="757"/>
      <c r="BX19" s="757"/>
      <c r="BY19" s="757"/>
      <c r="BZ19" s="757"/>
      <c r="CA19" s="757"/>
      <c r="CB19" s="757"/>
      <c r="CC19" s="757"/>
      <c r="CD19" s="757"/>
      <c r="CE19" s="757"/>
      <c r="CF19" s="757"/>
      <c r="CG19" s="758"/>
      <c r="CH19" s="769">
        <v>-24</v>
      </c>
      <c r="CI19" s="770"/>
      <c r="CJ19" s="770"/>
      <c r="CK19" s="770"/>
      <c r="CL19" s="771"/>
      <c r="CM19" s="769">
        <v>-109</v>
      </c>
      <c r="CN19" s="770"/>
      <c r="CO19" s="770"/>
      <c r="CP19" s="770"/>
      <c r="CQ19" s="771"/>
      <c r="CR19" s="769">
        <v>15</v>
      </c>
      <c r="CS19" s="770"/>
      <c r="CT19" s="770"/>
      <c r="CU19" s="770"/>
      <c r="CV19" s="771"/>
      <c r="CW19" s="769">
        <v>32</v>
      </c>
      <c r="CX19" s="770"/>
      <c r="CY19" s="770"/>
      <c r="CZ19" s="770"/>
      <c r="DA19" s="771"/>
      <c r="DB19" s="769">
        <v>27</v>
      </c>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555</v>
      </c>
      <c r="BT20" s="757"/>
      <c r="BU20" s="757"/>
      <c r="BV20" s="757"/>
      <c r="BW20" s="757"/>
      <c r="BX20" s="757"/>
      <c r="BY20" s="757"/>
      <c r="BZ20" s="757"/>
      <c r="CA20" s="757"/>
      <c r="CB20" s="757"/>
      <c r="CC20" s="757"/>
      <c r="CD20" s="757"/>
      <c r="CE20" s="757"/>
      <c r="CF20" s="757"/>
      <c r="CG20" s="758"/>
      <c r="CH20" s="769">
        <v>0</v>
      </c>
      <c r="CI20" s="770"/>
      <c r="CJ20" s="770"/>
      <c r="CK20" s="770"/>
      <c r="CL20" s="771"/>
      <c r="CM20" s="769">
        <v>19</v>
      </c>
      <c r="CN20" s="770"/>
      <c r="CO20" s="770"/>
      <c r="CP20" s="770"/>
      <c r="CQ20" s="771"/>
      <c r="CR20" s="769">
        <v>10</v>
      </c>
      <c r="CS20" s="770"/>
      <c r="CT20" s="770"/>
      <c r="CU20" s="770"/>
      <c r="CV20" s="771"/>
      <c r="CW20" s="769">
        <v>8</v>
      </c>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556</v>
      </c>
      <c r="BT21" s="757"/>
      <c r="BU21" s="757"/>
      <c r="BV21" s="757"/>
      <c r="BW21" s="757"/>
      <c r="BX21" s="757"/>
      <c r="BY21" s="757"/>
      <c r="BZ21" s="757"/>
      <c r="CA21" s="757"/>
      <c r="CB21" s="757"/>
      <c r="CC21" s="757"/>
      <c r="CD21" s="757"/>
      <c r="CE21" s="757"/>
      <c r="CF21" s="757"/>
      <c r="CG21" s="758"/>
      <c r="CH21" s="769">
        <v>4</v>
      </c>
      <c r="CI21" s="770"/>
      <c r="CJ21" s="770"/>
      <c r="CK21" s="770"/>
      <c r="CL21" s="771"/>
      <c r="CM21" s="769">
        <v>62</v>
      </c>
      <c r="CN21" s="770"/>
      <c r="CO21" s="770"/>
      <c r="CP21" s="770"/>
      <c r="CQ21" s="771"/>
      <c r="CR21" s="769">
        <v>10</v>
      </c>
      <c r="CS21" s="770"/>
      <c r="CT21" s="770"/>
      <c r="CU21" s="770"/>
      <c r="CV21" s="771"/>
      <c r="CW21" s="769">
        <v>80</v>
      </c>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t="s">
        <v>557</v>
      </c>
      <c r="BT22" s="757"/>
      <c r="BU22" s="757"/>
      <c r="BV22" s="757"/>
      <c r="BW22" s="757"/>
      <c r="BX22" s="757"/>
      <c r="BY22" s="757"/>
      <c r="BZ22" s="757"/>
      <c r="CA22" s="757"/>
      <c r="CB22" s="757"/>
      <c r="CC22" s="757"/>
      <c r="CD22" s="757"/>
      <c r="CE22" s="757"/>
      <c r="CF22" s="757"/>
      <c r="CG22" s="758"/>
      <c r="CH22" s="769">
        <v>10</v>
      </c>
      <c r="CI22" s="770"/>
      <c r="CJ22" s="770"/>
      <c r="CK22" s="770"/>
      <c r="CL22" s="771"/>
      <c r="CM22" s="769">
        <v>289</v>
      </c>
      <c r="CN22" s="770"/>
      <c r="CO22" s="770"/>
      <c r="CP22" s="770"/>
      <c r="CQ22" s="771"/>
      <c r="CR22" s="769">
        <v>20</v>
      </c>
      <c r="CS22" s="770"/>
      <c r="CT22" s="770"/>
      <c r="CU22" s="770"/>
      <c r="CV22" s="771"/>
      <c r="CW22" s="769">
        <v>4</v>
      </c>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181838</v>
      </c>
      <c r="R23" s="782"/>
      <c r="S23" s="782"/>
      <c r="T23" s="782"/>
      <c r="U23" s="782"/>
      <c r="V23" s="782">
        <v>179141</v>
      </c>
      <c r="W23" s="782"/>
      <c r="X23" s="782"/>
      <c r="Y23" s="782"/>
      <c r="Z23" s="782"/>
      <c r="AA23" s="782">
        <v>2697</v>
      </c>
      <c r="AB23" s="782"/>
      <c r="AC23" s="782"/>
      <c r="AD23" s="782"/>
      <c r="AE23" s="783"/>
      <c r="AF23" s="784">
        <v>2170</v>
      </c>
      <c r="AG23" s="782"/>
      <c r="AH23" s="782"/>
      <c r="AI23" s="782"/>
      <c r="AJ23" s="785"/>
      <c r="AK23" s="786"/>
      <c r="AL23" s="787"/>
      <c r="AM23" s="787"/>
      <c r="AN23" s="787"/>
      <c r="AO23" s="787"/>
      <c r="AP23" s="782">
        <v>236614</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t="s">
        <v>558</v>
      </c>
      <c r="BT23" s="757"/>
      <c r="BU23" s="757"/>
      <c r="BV23" s="757"/>
      <c r="BW23" s="757"/>
      <c r="BX23" s="757"/>
      <c r="BY23" s="757"/>
      <c r="BZ23" s="757"/>
      <c r="CA23" s="757"/>
      <c r="CB23" s="757"/>
      <c r="CC23" s="757"/>
      <c r="CD23" s="757"/>
      <c r="CE23" s="757"/>
      <c r="CF23" s="757"/>
      <c r="CG23" s="758"/>
      <c r="CH23" s="769">
        <v>10</v>
      </c>
      <c r="CI23" s="770"/>
      <c r="CJ23" s="770"/>
      <c r="CK23" s="770"/>
      <c r="CL23" s="771"/>
      <c r="CM23" s="769">
        <v>357</v>
      </c>
      <c r="CN23" s="770"/>
      <c r="CO23" s="770"/>
      <c r="CP23" s="770"/>
      <c r="CQ23" s="771"/>
      <c r="CR23" s="769">
        <v>15</v>
      </c>
      <c r="CS23" s="770"/>
      <c r="CT23" s="770"/>
      <c r="CU23" s="770"/>
      <c r="CV23" s="771"/>
      <c r="CW23" s="769">
        <v>13</v>
      </c>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t="s">
        <v>559</v>
      </c>
      <c r="BT24" s="757"/>
      <c r="BU24" s="757"/>
      <c r="BV24" s="757"/>
      <c r="BW24" s="757"/>
      <c r="BX24" s="757"/>
      <c r="BY24" s="757"/>
      <c r="BZ24" s="757"/>
      <c r="CA24" s="757"/>
      <c r="CB24" s="757"/>
      <c r="CC24" s="757"/>
      <c r="CD24" s="757"/>
      <c r="CE24" s="757"/>
      <c r="CF24" s="757"/>
      <c r="CG24" s="758"/>
      <c r="CH24" s="769">
        <v>-20</v>
      </c>
      <c r="CI24" s="770"/>
      <c r="CJ24" s="770"/>
      <c r="CK24" s="770"/>
      <c r="CL24" s="771"/>
      <c r="CM24" s="769">
        <v>1471</v>
      </c>
      <c r="CN24" s="770"/>
      <c r="CO24" s="770"/>
      <c r="CP24" s="770"/>
      <c r="CQ24" s="771"/>
      <c r="CR24" s="769">
        <v>5</v>
      </c>
      <c r="CS24" s="770"/>
      <c r="CT24" s="770"/>
      <c r="CU24" s="770"/>
      <c r="CV24" s="771"/>
      <c r="CW24" s="769">
        <v>2</v>
      </c>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t="s">
        <v>560</v>
      </c>
      <c r="BT25" s="757"/>
      <c r="BU25" s="757"/>
      <c r="BV25" s="757"/>
      <c r="BW25" s="757"/>
      <c r="BX25" s="757"/>
      <c r="BY25" s="757"/>
      <c r="BZ25" s="757"/>
      <c r="CA25" s="757"/>
      <c r="CB25" s="757"/>
      <c r="CC25" s="757"/>
      <c r="CD25" s="757"/>
      <c r="CE25" s="757"/>
      <c r="CF25" s="757"/>
      <c r="CG25" s="758"/>
      <c r="CH25" s="769">
        <v>43</v>
      </c>
      <c r="CI25" s="770"/>
      <c r="CJ25" s="770"/>
      <c r="CK25" s="770"/>
      <c r="CL25" s="771"/>
      <c r="CM25" s="769">
        <v>658</v>
      </c>
      <c r="CN25" s="770"/>
      <c r="CO25" s="770"/>
      <c r="CP25" s="770"/>
      <c r="CQ25" s="771"/>
      <c r="CR25" s="769">
        <v>40</v>
      </c>
      <c r="CS25" s="770"/>
      <c r="CT25" s="770"/>
      <c r="CU25" s="770"/>
      <c r="CV25" s="771"/>
      <c r="CW25" s="769">
        <v>2</v>
      </c>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t="s">
        <v>561</v>
      </c>
      <c r="BT26" s="757"/>
      <c r="BU26" s="757"/>
      <c r="BV26" s="757"/>
      <c r="BW26" s="757"/>
      <c r="BX26" s="757"/>
      <c r="BY26" s="757"/>
      <c r="BZ26" s="757"/>
      <c r="CA26" s="757"/>
      <c r="CB26" s="757"/>
      <c r="CC26" s="757"/>
      <c r="CD26" s="757"/>
      <c r="CE26" s="757"/>
      <c r="CF26" s="757"/>
      <c r="CG26" s="758"/>
      <c r="CH26" s="769"/>
      <c r="CI26" s="770"/>
      <c r="CJ26" s="770"/>
      <c r="CK26" s="770"/>
      <c r="CL26" s="771"/>
      <c r="CM26" s="769">
        <v>3</v>
      </c>
      <c r="CN26" s="770"/>
      <c r="CO26" s="770"/>
      <c r="CP26" s="770"/>
      <c r="CQ26" s="771"/>
      <c r="CR26" s="769">
        <v>230</v>
      </c>
      <c r="CS26" s="770"/>
      <c r="CT26" s="770"/>
      <c r="CU26" s="770"/>
      <c r="CV26" s="771"/>
      <c r="CW26" s="769">
        <v>32</v>
      </c>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t="s">
        <v>562</v>
      </c>
      <c r="BT27" s="757"/>
      <c r="BU27" s="757"/>
      <c r="BV27" s="757"/>
      <c r="BW27" s="757"/>
      <c r="BX27" s="757"/>
      <c r="BY27" s="757"/>
      <c r="BZ27" s="757"/>
      <c r="CA27" s="757"/>
      <c r="CB27" s="757"/>
      <c r="CC27" s="757"/>
      <c r="CD27" s="757"/>
      <c r="CE27" s="757"/>
      <c r="CF27" s="757"/>
      <c r="CG27" s="758"/>
      <c r="CH27" s="769">
        <v>11</v>
      </c>
      <c r="CI27" s="770"/>
      <c r="CJ27" s="770"/>
      <c r="CK27" s="770"/>
      <c r="CL27" s="771"/>
      <c r="CM27" s="769">
        <v>107</v>
      </c>
      <c r="CN27" s="770"/>
      <c r="CO27" s="770"/>
      <c r="CP27" s="770"/>
      <c r="CQ27" s="771"/>
      <c r="CR27" s="769">
        <v>10</v>
      </c>
      <c r="CS27" s="770"/>
      <c r="CT27" s="770"/>
      <c r="CU27" s="770"/>
      <c r="CV27" s="771"/>
      <c r="CW27" s="769">
        <v>0</v>
      </c>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1888</v>
      </c>
      <c r="R28" s="811"/>
      <c r="S28" s="811"/>
      <c r="T28" s="811"/>
      <c r="U28" s="811"/>
      <c r="V28" s="811">
        <v>1869</v>
      </c>
      <c r="W28" s="811"/>
      <c r="X28" s="811"/>
      <c r="Y28" s="811"/>
      <c r="Z28" s="811"/>
      <c r="AA28" s="811">
        <v>19</v>
      </c>
      <c r="AB28" s="811"/>
      <c r="AC28" s="811"/>
      <c r="AD28" s="811"/>
      <c r="AE28" s="812"/>
      <c r="AF28" s="813">
        <v>19</v>
      </c>
      <c r="AG28" s="811"/>
      <c r="AH28" s="811"/>
      <c r="AI28" s="811"/>
      <c r="AJ28" s="814"/>
      <c r="AK28" s="815">
        <v>0</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275</v>
      </c>
      <c r="R29" s="747"/>
      <c r="S29" s="747"/>
      <c r="T29" s="747"/>
      <c r="U29" s="747"/>
      <c r="V29" s="747">
        <v>275</v>
      </c>
      <c r="W29" s="747"/>
      <c r="X29" s="747"/>
      <c r="Y29" s="747"/>
      <c r="Z29" s="747"/>
      <c r="AA29" s="747">
        <v>0</v>
      </c>
      <c r="AB29" s="747"/>
      <c r="AC29" s="747"/>
      <c r="AD29" s="747"/>
      <c r="AE29" s="748"/>
      <c r="AF29" s="749" t="s">
        <v>113</v>
      </c>
      <c r="AG29" s="750"/>
      <c r="AH29" s="750"/>
      <c r="AI29" s="750"/>
      <c r="AJ29" s="751"/>
      <c r="AK29" s="818">
        <v>29</v>
      </c>
      <c r="AL29" s="819"/>
      <c r="AM29" s="819"/>
      <c r="AN29" s="819"/>
      <c r="AO29" s="819"/>
      <c r="AP29" s="819">
        <v>376</v>
      </c>
      <c r="AQ29" s="819"/>
      <c r="AR29" s="819"/>
      <c r="AS29" s="819"/>
      <c r="AT29" s="819"/>
      <c r="AU29" s="819">
        <v>50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49561</v>
      </c>
      <c r="R30" s="747"/>
      <c r="S30" s="747"/>
      <c r="T30" s="747"/>
      <c r="U30" s="747"/>
      <c r="V30" s="747">
        <v>48217</v>
      </c>
      <c r="W30" s="747"/>
      <c r="X30" s="747"/>
      <c r="Y30" s="747"/>
      <c r="Z30" s="747"/>
      <c r="AA30" s="747">
        <v>1344</v>
      </c>
      <c r="AB30" s="747"/>
      <c r="AC30" s="747"/>
      <c r="AD30" s="747"/>
      <c r="AE30" s="748"/>
      <c r="AF30" s="749">
        <v>1344</v>
      </c>
      <c r="AG30" s="750"/>
      <c r="AH30" s="750"/>
      <c r="AI30" s="750"/>
      <c r="AJ30" s="751"/>
      <c r="AK30" s="818">
        <v>3409</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5179</v>
      </c>
      <c r="R31" s="747"/>
      <c r="S31" s="747"/>
      <c r="T31" s="747"/>
      <c r="U31" s="747"/>
      <c r="V31" s="747">
        <v>5169</v>
      </c>
      <c r="W31" s="747"/>
      <c r="X31" s="747"/>
      <c r="Y31" s="747"/>
      <c r="Z31" s="747"/>
      <c r="AA31" s="747">
        <v>10</v>
      </c>
      <c r="AB31" s="747"/>
      <c r="AC31" s="747"/>
      <c r="AD31" s="747"/>
      <c r="AE31" s="748"/>
      <c r="AF31" s="749">
        <v>10</v>
      </c>
      <c r="AG31" s="750"/>
      <c r="AH31" s="750"/>
      <c r="AI31" s="750"/>
      <c r="AJ31" s="751"/>
      <c r="AK31" s="818">
        <v>1046</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34653</v>
      </c>
      <c r="R32" s="747"/>
      <c r="S32" s="747"/>
      <c r="T32" s="747"/>
      <c r="U32" s="747"/>
      <c r="V32" s="747">
        <v>34183</v>
      </c>
      <c r="W32" s="747"/>
      <c r="X32" s="747"/>
      <c r="Y32" s="747"/>
      <c r="Z32" s="747"/>
      <c r="AA32" s="747">
        <v>469</v>
      </c>
      <c r="AB32" s="747"/>
      <c r="AC32" s="747"/>
      <c r="AD32" s="747"/>
      <c r="AE32" s="748"/>
      <c r="AF32" s="749">
        <v>468</v>
      </c>
      <c r="AG32" s="750"/>
      <c r="AH32" s="750"/>
      <c r="AI32" s="750"/>
      <c r="AJ32" s="751"/>
      <c r="AK32" s="818">
        <v>4583</v>
      </c>
      <c r="AL32" s="819"/>
      <c r="AM32" s="819"/>
      <c r="AN32" s="819"/>
      <c r="AO32" s="819"/>
      <c r="AP32" s="819">
        <v>0</v>
      </c>
      <c r="AQ32" s="819"/>
      <c r="AR32" s="819"/>
      <c r="AS32" s="819"/>
      <c r="AT32" s="819"/>
      <c r="AU32" s="819">
        <v>0</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8496</v>
      </c>
      <c r="R33" s="747"/>
      <c r="S33" s="747"/>
      <c r="T33" s="747"/>
      <c r="U33" s="747"/>
      <c r="V33" s="747">
        <v>7520</v>
      </c>
      <c r="W33" s="747"/>
      <c r="X33" s="747"/>
      <c r="Y33" s="747"/>
      <c r="Z33" s="747"/>
      <c r="AA33" s="747">
        <v>976</v>
      </c>
      <c r="AB33" s="747"/>
      <c r="AC33" s="747"/>
      <c r="AD33" s="747"/>
      <c r="AE33" s="748"/>
      <c r="AF33" s="749">
        <v>2528</v>
      </c>
      <c r="AG33" s="750"/>
      <c r="AH33" s="750"/>
      <c r="AI33" s="750"/>
      <c r="AJ33" s="751"/>
      <c r="AK33" s="818">
        <v>141</v>
      </c>
      <c r="AL33" s="819"/>
      <c r="AM33" s="819"/>
      <c r="AN33" s="819"/>
      <c r="AO33" s="819"/>
      <c r="AP33" s="819">
        <v>15431</v>
      </c>
      <c r="AQ33" s="819"/>
      <c r="AR33" s="819"/>
      <c r="AS33" s="819"/>
      <c r="AT33" s="819"/>
      <c r="AU33" s="819">
        <v>0</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9312</v>
      </c>
      <c r="R34" s="747"/>
      <c r="S34" s="747"/>
      <c r="T34" s="747"/>
      <c r="U34" s="747"/>
      <c r="V34" s="747">
        <v>9245</v>
      </c>
      <c r="W34" s="747"/>
      <c r="X34" s="747"/>
      <c r="Y34" s="747"/>
      <c r="Z34" s="747"/>
      <c r="AA34" s="747">
        <v>67</v>
      </c>
      <c r="AB34" s="747"/>
      <c r="AC34" s="747"/>
      <c r="AD34" s="747"/>
      <c r="AE34" s="748"/>
      <c r="AF34" s="749">
        <v>6276</v>
      </c>
      <c r="AG34" s="750"/>
      <c r="AH34" s="750"/>
      <c r="AI34" s="750"/>
      <c r="AJ34" s="751"/>
      <c r="AK34" s="818">
        <v>305</v>
      </c>
      <c r="AL34" s="819"/>
      <c r="AM34" s="819"/>
      <c r="AN34" s="819"/>
      <c r="AO34" s="819"/>
      <c r="AP34" s="819">
        <v>8821</v>
      </c>
      <c r="AQ34" s="819"/>
      <c r="AR34" s="819"/>
      <c r="AS34" s="819"/>
      <c r="AT34" s="819"/>
      <c r="AU34" s="819">
        <v>318</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1073</v>
      </c>
      <c r="R35" s="747"/>
      <c r="S35" s="747"/>
      <c r="T35" s="747"/>
      <c r="U35" s="747"/>
      <c r="V35" s="747">
        <v>1064</v>
      </c>
      <c r="W35" s="747"/>
      <c r="X35" s="747"/>
      <c r="Y35" s="747"/>
      <c r="Z35" s="747"/>
      <c r="AA35" s="747">
        <v>9</v>
      </c>
      <c r="AB35" s="747"/>
      <c r="AC35" s="747"/>
      <c r="AD35" s="747"/>
      <c r="AE35" s="748"/>
      <c r="AF35" s="749">
        <v>1082</v>
      </c>
      <c r="AG35" s="750"/>
      <c r="AH35" s="750"/>
      <c r="AI35" s="750"/>
      <c r="AJ35" s="751"/>
      <c r="AK35" s="818">
        <v>7</v>
      </c>
      <c r="AL35" s="819"/>
      <c r="AM35" s="819"/>
      <c r="AN35" s="819"/>
      <c r="AO35" s="819"/>
      <c r="AP35" s="819">
        <v>187</v>
      </c>
      <c r="AQ35" s="819"/>
      <c r="AR35" s="819"/>
      <c r="AS35" s="819"/>
      <c r="AT35" s="819"/>
      <c r="AU35" s="819">
        <v>0</v>
      </c>
      <c r="AV35" s="819"/>
      <c r="AW35" s="819"/>
      <c r="AX35" s="819"/>
      <c r="AY35" s="819"/>
      <c r="AZ35" s="820"/>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54</v>
      </c>
      <c r="R36" s="747"/>
      <c r="S36" s="747"/>
      <c r="T36" s="747"/>
      <c r="U36" s="747"/>
      <c r="V36" s="747">
        <v>54</v>
      </c>
      <c r="W36" s="747"/>
      <c r="X36" s="747"/>
      <c r="Y36" s="747"/>
      <c r="Z36" s="747"/>
      <c r="AA36" s="747">
        <v>0</v>
      </c>
      <c r="AB36" s="747"/>
      <c r="AC36" s="747"/>
      <c r="AD36" s="747"/>
      <c r="AE36" s="748"/>
      <c r="AF36" s="749">
        <v>258</v>
      </c>
      <c r="AG36" s="750"/>
      <c r="AH36" s="750"/>
      <c r="AI36" s="750"/>
      <c r="AJ36" s="751"/>
      <c r="AK36" s="818">
        <v>30</v>
      </c>
      <c r="AL36" s="819"/>
      <c r="AM36" s="819"/>
      <c r="AN36" s="819"/>
      <c r="AO36" s="819"/>
      <c r="AP36" s="819">
        <v>181</v>
      </c>
      <c r="AQ36" s="819"/>
      <c r="AR36" s="819"/>
      <c r="AS36" s="819"/>
      <c r="AT36" s="819"/>
      <c r="AU36" s="819">
        <v>157</v>
      </c>
      <c r="AV36" s="819"/>
      <c r="AW36" s="819"/>
      <c r="AX36" s="819"/>
      <c r="AY36" s="819"/>
      <c r="AZ36" s="820"/>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46">
        <v>18156</v>
      </c>
      <c r="R37" s="747"/>
      <c r="S37" s="747"/>
      <c r="T37" s="747"/>
      <c r="U37" s="747"/>
      <c r="V37" s="747">
        <v>17256</v>
      </c>
      <c r="W37" s="747"/>
      <c r="X37" s="747"/>
      <c r="Y37" s="747"/>
      <c r="Z37" s="747"/>
      <c r="AA37" s="747">
        <v>901</v>
      </c>
      <c r="AB37" s="747"/>
      <c r="AC37" s="747"/>
      <c r="AD37" s="747"/>
      <c r="AE37" s="748"/>
      <c r="AF37" s="749">
        <v>3591</v>
      </c>
      <c r="AG37" s="750"/>
      <c r="AH37" s="750"/>
      <c r="AI37" s="750"/>
      <c r="AJ37" s="751"/>
      <c r="AK37" s="818">
        <v>6330</v>
      </c>
      <c r="AL37" s="819"/>
      <c r="AM37" s="819"/>
      <c r="AN37" s="819"/>
      <c r="AO37" s="819"/>
      <c r="AP37" s="819">
        <v>152505</v>
      </c>
      <c r="AQ37" s="819"/>
      <c r="AR37" s="819"/>
      <c r="AS37" s="819"/>
      <c r="AT37" s="819"/>
      <c r="AU37" s="819">
        <v>79913</v>
      </c>
      <c r="AV37" s="819"/>
      <c r="AW37" s="819"/>
      <c r="AX37" s="819"/>
      <c r="AY37" s="819"/>
      <c r="AZ37" s="820"/>
      <c r="BA37" s="820"/>
      <c r="BB37" s="820"/>
      <c r="BC37" s="820"/>
      <c r="BD37" s="820"/>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391</v>
      </c>
      <c r="C38" s="744"/>
      <c r="D38" s="744"/>
      <c r="E38" s="744"/>
      <c r="F38" s="744"/>
      <c r="G38" s="744"/>
      <c r="H38" s="744"/>
      <c r="I38" s="744"/>
      <c r="J38" s="744"/>
      <c r="K38" s="744"/>
      <c r="L38" s="744"/>
      <c r="M38" s="744"/>
      <c r="N38" s="744"/>
      <c r="O38" s="744"/>
      <c r="P38" s="745"/>
      <c r="Q38" s="746">
        <v>1036</v>
      </c>
      <c r="R38" s="747"/>
      <c r="S38" s="747"/>
      <c r="T38" s="747"/>
      <c r="U38" s="747"/>
      <c r="V38" s="747">
        <v>811</v>
      </c>
      <c r="W38" s="747"/>
      <c r="X38" s="747"/>
      <c r="Y38" s="747"/>
      <c r="Z38" s="747"/>
      <c r="AA38" s="747">
        <v>225</v>
      </c>
      <c r="AB38" s="747"/>
      <c r="AC38" s="747"/>
      <c r="AD38" s="747"/>
      <c r="AE38" s="748"/>
      <c r="AF38" s="749">
        <v>1522</v>
      </c>
      <c r="AG38" s="750"/>
      <c r="AH38" s="750"/>
      <c r="AI38" s="750"/>
      <c r="AJ38" s="751"/>
      <c r="AK38" s="818">
        <v>300</v>
      </c>
      <c r="AL38" s="819"/>
      <c r="AM38" s="819"/>
      <c r="AN38" s="819"/>
      <c r="AO38" s="819"/>
      <c r="AP38" s="819">
        <v>2435</v>
      </c>
      <c r="AQ38" s="819"/>
      <c r="AR38" s="819"/>
      <c r="AS38" s="819"/>
      <c r="AT38" s="819"/>
      <c r="AU38" s="819">
        <v>1366</v>
      </c>
      <c r="AV38" s="819"/>
      <c r="AW38" s="819"/>
      <c r="AX38" s="819"/>
      <c r="AY38" s="819"/>
      <c r="AZ38" s="820"/>
      <c r="BA38" s="820"/>
      <c r="BB38" s="820"/>
      <c r="BC38" s="820"/>
      <c r="BD38" s="820"/>
      <c r="BE38" s="816" t="s">
        <v>386</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392</v>
      </c>
      <c r="C39" s="744"/>
      <c r="D39" s="744"/>
      <c r="E39" s="744"/>
      <c r="F39" s="744"/>
      <c r="G39" s="744"/>
      <c r="H39" s="744"/>
      <c r="I39" s="744"/>
      <c r="J39" s="744"/>
      <c r="K39" s="744"/>
      <c r="L39" s="744"/>
      <c r="M39" s="744"/>
      <c r="N39" s="744"/>
      <c r="O39" s="744"/>
      <c r="P39" s="745"/>
      <c r="Q39" s="746">
        <v>45</v>
      </c>
      <c r="R39" s="747"/>
      <c r="S39" s="747"/>
      <c r="T39" s="747"/>
      <c r="U39" s="747"/>
      <c r="V39" s="747">
        <v>49</v>
      </c>
      <c r="W39" s="747"/>
      <c r="X39" s="747"/>
      <c r="Y39" s="747"/>
      <c r="Z39" s="747"/>
      <c r="AA39" s="747">
        <v>0</v>
      </c>
      <c r="AB39" s="747"/>
      <c r="AC39" s="747"/>
      <c r="AD39" s="747"/>
      <c r="AE39" s="748"/>
      <c r="AF39" s="749">
        <v>251</v>
      </c>
      <c r="AG39" s="750"/>
      <c r="AH39" s="750"/>
      <c r="AI39" s="750"/>
      <c r="AJ39" s="751"/>
      <c r="AK39" s="818">
        <v>17</v>
      </c>
      <c r="AL39" s="819"/>
      <c r="AM39" s="819"/>
      <c r="AN39" s="819"/>
      <c r="AO39" s="819"/>
      <c r="AP39" s="819">
        <v>0</v>
      </c>
      <c r="AQ39" s="819"/>
      <c r="AR39" s="819"/>
      <c r="AS39" s="819"/>
      <c r="AT39" s="819"/>
      <c r="AU39" s="819">
        <v>0</v>
      </c>
      <c r="AV39" s="819"/>
      <c r="AW39" s="819"/>
      <c r="AX39" s="819"/>
      <c r="AY39" s="819"/>
      <c r="AZ39" s="820"/>
      <c r="BA39" s="820"/>
      <c r="BB39" s="820"/>
      <c r="BC39" s="820"/>
      <c r="BD39" s="820"/>
      <c r="BE39" s="816" t="s">
        <v>386</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393</v>
      </c>
      <c r="C40" s="744"/>
      <c r="D40" s="744"/>
      <c r="E40" s="744"/>
      <c r="F40" s="744"/>
      <c r="G40" s="744"/>
      <c r="H40" s="744"/>
      <c r="I40" s="744"/>
      <c r="J40" s="744"/>
      <c r="K40" s="744"/>
      <c r="L40" s="744"/>
      <c r="M40" s="744"/>
      <c r="N40" s="744"/>
      <c r="O40" s="744"/>
      <c r="P40" s="745"/>
      <c r="Q40" s="746">
        <v>5484</v>
      </c>
      <c r="R40" s="747"/>
      <c r="S40" s="747"/>
      <c r="T40" s="747"/>
      <c r="U40" s="747"/>
      <c r="V40" s="747">
        <v>6913</v>
      </c>
      <c r="W40" s="747"/>
      <c r="X40" s="747"/>
      <c r="Y40" s="747"/>
      <c r="Z40" s="747"/>
      <c r="AA40" s="747">
        <v>0</v>
      </c>
      <c r="AB40" s="747"/>
      <c r="AC40" s="747"/>
      <c r="AD40" s="747"/>
      <c r="AE40" s="748"/>
      <c r="AF40" s="749">
        <v>3318</v>
      </c>
      <c r="AG40" s="750"/>
      <c r="AH40" s="750"/>
      <c r="AI40" s="750"/>
      <c r="AJ40" s="751"/>
      <c r="AK40" s="818">
        <v>773</v>
      </c>
      <c r="AL40" s="819"/>
      <c r="AM40" s="819"/>
      <c r="AN40" s="819"/>
      <c r="AO40" s="819"/>
      <c r="AP40" s="819">
        <v>1995</v>
      </c>
      <c r="AQ40" s="819"/>
      <c r="AR40" s="819"/>
      <c r="AS40" s="819"/>
      <c r="AT40" s="819"/>
      <c r="AU40" s="819">
        <v>1193</v>
      </c>
      <c r="AV40" s="819"/>
      <c r="AW40" s="819"/>
      <c r="AX40" s="819"/>
      <c r="AY40" s="819"/>
      <c r="AZ40" s="820"/>
      <c r="BA40" s="820"/>
      <c r="BB40" s="820"/>
      <c r="BC40" s="820"/>
      <c r="BD40" s="820"/>
      <c r="BE40" s="816" t="s">
        <v>386</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394</v>
      </c>
      <c r="C41" s="744"/>
      <c r="D41" s="744"/>
      <c r="E41" s="744"/>
      <c r="F41" s="744"/>
      <c r="G41" s="744"/>
      <c r="H41" s="744"/>
      <c r="I41" s="744"/>
      <c r="J41" s="744"/>
      <c r="K41" s="744"/>
      <c r="L41" s="744"/>
      <c r="M41" s="744"/>
      <c r="N41" s="744"/>
      <c r="O41" s="744"/>
      <c r="P41" s="745"/>
      <c r="Q41" s="746">
        <v>476</v>
      </c>
      <c r="R41" s="747"/>
      <c r="S41" s="747"/>
      <c r="T41" s="747"/>
      <c r="U41" s="747"/>
      <c r="V41" s="747">
        <v>476</v>
      </c>
      <c r="W41" s="747"/>
      <c r="X41" s="747"/>
      <c r="Y41" s="747"/>
      <c r="Z41" s="747"/>
      <c r="AA41" s="747">
        <v>0</v>
      </c>
      <c r="AB41" s="747"/>
      <c r="AC41" s="747"/>
      <c r="AD41" s="747"/>
      <c r="AE41" s="748"/>
      <c r="AF41" s="749" t="s">
        <v>113</v>
      </c>
      <c r="AG41" s="750"/>
      <c r="AH41" s="750"/>
      <c r="AI41" s="750"/>
      <c r="AJ41" s="751"/>
      <c r="AK41" s="818">
        <v>388</v>
      </c>
      <c r="AL41" s="819"/>
      <c r="AM41" s="819"/>
      <c r="AN41" s="819"/>
      <c r="AO41" s="819"/>
      <c r="AP41" s="819">
        <v>3390</v>
      </c>
      <c r="AQ41" s="819"/>
      <c r="AR41" s="819"/>
      <c r="AS41" s="819"/>
      <c r="AT41" s="819"/>
      <c r="AU41" s="819">
        <v>3065</v>
      </c>
      <c r="AV41" s="819"/>
      <c r="AW41" s="819"/>
      <c r="AX41" s="819"/>
      <c r="AY41" s="819"/>
      <c r="AZ41" s="820"/>
      <c r="BA41" s="820"/>
      <c r="BB41" s="820"/>
      <c r="BC41" s="820"/>
      <c r="BD41" s="820"/>
      <c r="BE41" s="816" t="s">
        <v>395</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396</v>
      </c>
      <c r="C42" s="744"/>
      <c r="D42" s="744"/>
      <c r="E42" s="744"/>
      <c r="F42" s="744"/>
      <c r="G42" s="744"/>
      <c r="H42" s="744"/>
      <c r="I42" s="744"/>
      <c r="J42" s="744"/>
      <c r="K42" s="744"/>
      <c r="L42" s="744"/>
      <c r="M42" s="744"/>
      <c r="N42" s="744"/>
      <c r="O42" s="744"/>
      <c r="P42" s="745"/>
      <c r="Q42" s="746">
        <v>1650</v>
      </c>
      <c r="R42" s="747"/>
      <c r="S42" s="747"/>
      <c r="T42" s="747"/>
      <c r="U42" s="747"/>
      <c r="V42" s="747">
        <v>1650</v>
      </c>
      <c r="W42" s="747"/>
      <c r="X42" s="747"/>
      <c r="Y42" s="747"/>
      <c r="Z42" s="747"/>
      <c r="AA42" s="747">
        <v>0</v>
      </c>
      <c r="AB42" s="747"/>
      <c r="AC42" s="747"/>
      <c r="AD42" s="747"/>
      <c r="AE42" s="748"/>
      <c r="AF42" s="749">
        <v>722</v>
      </c>
      <c r="AG42" s="750"/>
      <c r="AH42" s="750"/>
      <c r="AI42" s="750"/>
      <c r="AJ42" s="751"/>
      <c r="AK42" s="818">
        <v>46</v>
      </c>
      <c r="AL42" s="819"/>
      <c r="AM42" s="819"/>
      <c r="AN42" s="819"/>
      <c r="AO42" s="819"/>
      <c r="AP42" s="819">
        <v>1272</v>
      </c>
      <c r="AQ42" s="819"/>
      <c r="AR42" s="819"/>
      <c r="AS42" s="819"/>
      <c r="AT42" s="819"/>
      <c r="AU42" s="819">
        <v>0</v>
      </c>
      <c r="AV42" s="819"/>
      <c r="AW42" s="819"/>
      <c r="AX42" s="819"/>
      <c r="AY42" s="819"/>
      <c r="AZ42" s="820"/>
      <c r="BA42" s="820"/>
      <c r="BB42" s="820"/>
      <c r="BC42" s="820"/>
      <c r="BD42" s="820"/>
      <c r="BE42" s="816" t="s">
        <v>395</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t="s">
        <v>397</v>
      </c>
      <c r="C43" s="744"/>
      <c r="D43" s="744"/>
      <c r="E43" s="744"/>
      <c r="F43" s="744"/>
      <c r="G43" s="744"/>
      <c r="H43" s="744"/>
      <c r="I43" s="744"/>
      <c r="J43" s="744"/>
      <c r="K43" s="744"/>
      <c r="L43" s="744"/>
      <c r="M43" s="744"/>
      <c r="N43" s="744"/>
      <c r="O43" s="744"/>
      <c r="P43" s="745"/>
      <c r="Q43" s="746">
        <v>74</v>
      </c>
      <c r="R43" s="747"/>
      <c r="S43" s="747"/>
      <c r="T43" s="747"/>
      <c r="U43" s="747"/>
      <c r="V43" s="747">
        <v>74</v>
      </c>
      <c r="W43" s="747"/>
      <c r="X43" s="747"/>
      <c r="Y43" s="747"/>
      <c r="Z43" s="747"/>
      <c r="AA43" s="747">
        <v>0</v>
      </c>
      <c r="AB43" s="747"/>
      <c r="AC43" s="747"/>
      <c r="AD43" s="747"/>
      <c r="AE43" s="748"/>
      <c r="AF43" s="749">
        <v>437</v>
      </c>
      <c r="AG43" s="750"/>
      <c r="AH43" s="750"/>
      <c r="AI43" s="750"/>
      <c r="AJ43" s="751"/>
      <c r="AK43" s="818">
        <v>66</v>
      </c>
      <c r="AL43" s="819"/>
      <c r="AM43" s="819"/>
      <c r="AN43" s="819"/>
      <c r="AO43" s="819"/>
      <c r="AP43" s="819">
        <v>41</v>
      </c>
      <c r="AQ43" s="819"/>
      <c r="AR43" s="819"/>
      <c r="AS43" s="819"/>
      <c r="AT43" s="819"/>
      <c r="AU43" s="819">
        <v>41</v>
      </c>
      <c r="AV43" s="819"/>
      <c r="AW43" s="819"/>
      <c r="AX43" s="819"/>
      <c r="AY43" s="819"/>
      <c r="AZ43" s="820"/>
      <c r="BA43" s="820"/>
      <c r="BB43" s="820"/>
      <c r="BC43" s="820"/>
      <c r="BD43" s="820"/>
      <c r="BE43" s="816" t="s">
        <v>395</v>
      </c>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t="s">
        <v>398</v>
      </c>
      <c r="C44" s="744"/>
      <c r="D44" s="744"/>
      <c r="E44" s="744"/>
      <c r="F44" s="744"/>
      <c r="G44" s="744"/>
      <c r="H44" s="744"/>
      <c r="I44" s="744"/>
      <c r="J44" s="744"/>
      <c r="K44" s="744"/>
      <c r="L44" s="744"/>
      <c r="M44" s="744"/>
      <c r="N44" s="744"/>
      <c r="O44" s="744"/>
      <c r="P44" s="745"/>
      <c r="Q44" s="746">
        <v>256</v>
      </c>
      <c r="R44" s="747"/>
      <c r="S44" s="747"/>
      <c r="T44" s="747"/>
      <c r="U44" s="747"/>
      <c r="V44" s="747">
        <v>256</v>
      </c>
      <c r="W44" s="747"/>
      <c r="X44" s="747"/>
      <c r="Y44" s="747"/>
      <c r="Z44" s="747"/>
      <c r="AA44" s="747">
        <v>0</v>
      </c>
      <c r="AB44" s="747"/>
      <c r="AC44" s="747"/>
      <c r="AD44" s="747"/>
      <c r="AE44" s="748"/>
      <c r="AF44" s="749">
        <v>723</v>
      </c>
      <c r="AG44" s="750"/>
      <c r="AH44" s="750"/>
      <c r="AI44" s="750"/>
      <c r="AJ44" s="751"/>
      <c r="AK44" s="818">
        <v>152</v>
      </c>
      <c r="AL44" s="819"/>
      <c r="AM44" s="819"/>
      <c r="AN44" s="819"/>
      <c r="AO44" s="819"/>
      <c r="AP44" s="819">
        <v>689</v>
      </c>
      <c r="AQ44" s="819"/>
      <c r="AR44" s="819"/>
      <c r="AS44" s="819"/>
      <c r="AT44" s="819"/>
      <c r="AU44" s="819">
        <v>0</v>
      </c>
      <c r="AV44" s="819"/>
      <c r="AW44" s="819"/>
      <c r="AX44" s="819"/>
      <c r="AY44" s="819"/>
      <c r="AZ44" s="820"/>
      <c r="BA44" s="820"/>
      <c r="BB44" s="820"/>
      <c r="BC44" s="820"/>
      <c r="BD44" s="820"/>
      <c r="BE44" s="816" t="s">
        <v>395</v>
      </c>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400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22547</v>
      </c>
      <c r="AG63" s="830"/>
      <c r="AH63" s="830"/>
      <c r="AI63" s="830"/>
      <c r="AJ63" s="831"/>
      <c r="AK63" s="832"/>
      <c r="AL63" s="827"/>
      <c r="AM63" s="827"/>
      <c r="AN63" s="827"/>
      <c r="AO63" s="827"/>
      <c r="AP63" s="830">
        <v>187323</v>
      </c>
      <c r="AQ63" s="830"/>
      <c r="AR63" s="830"/>
      <c r="AS63" s="830"/>
      <c r="AT63" s="830"/>
      <c r="AU63" s="830">
        <v>86103</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403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564</v>
      </c>
      <c r="C68" s="858"/>
      <c r="D68" s="858"/>
      <c r="E68" s="858"/>
      <c r="F68" s="858"/>
      <c r="G68" s="858"/>
      <c r="H68" s="858"/>
      <c r="I68" s="858"/>
      <c r="J68" s="858"/>
      <c r="K68" s="858"/>
      <c r="L68" s="858"/>
      <c r="M68" s="858"/>
      <c r="N68" s="858"/>
      <c r="O68" s="858"/>
      <c r="P68" s="859"/>
      <c r="Q68" s="860">
        <v>486</v>
      </c>
      <c r="R68" s="854"/>
      <c r="S68" s="854"/>
      <c r="T68" s="854"/>
      <c r="U68" s="854"/>
      <c r="V68" s="854">
        <v>484</v>
      </c>
      <c r="W68" s="854"/>
      <c r="X68" s="854"/>
      <c r="Y68" s="854"/>
      <c r="Z68" s="854"/>
      <c r="AA68" s="854">
        <v>5</v>
      </c>
      <c r="AB68" s="854"/>
      <c r="AC68" s="854"/>
      <c r="AD68" s="854"/>
      <c r="AE68" s="854"/>
      <c r="AF68" s="854">
        <v>2</v>
      </c>
      <c r="AG68" s="854"/>
      <c r="AH68" s="854"/>
      <c r="AI68" s="854"/>
      <c r="AJ68" s="854"/>
      <c r="AK68" s="854">
        <v>2</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565</v>
      </c>
      <c r="C69" s="862"/>
      <c r="D69" s="862"/>
      <c r="E69" s="862"/>
      <c r="F69" s="862"/>
      <c r="G69" s="862"/>
      <c r="H69" s="862"/>
      <c r="I69" s="862"/>
      <c r="J69" s="862"/>
      <c r="K69" s="862"/>
      <c r="L69" s="862"/>
      <c r="M69" s="862"/>
      <c r="N69" s="862"/>
      <c r="O69" s="862"/>
      <c r="P69" s="863"/>
      <c r="Q69" s="864">
        <v>149671</v>
      </c>
      <c r="R69" s="819"/>
      <c r="S69" s="819"/>
      <c r="T69" s="819"/>
      <c r="U69" s="819"/>
      <c r="V69" s="819">
        <v>144052</v>
      </c>
      <c r="W69" s="819"/>
      <c r="X69" s="819"/>
      <c r="Y69" s="819"/>
      <c r="Z69" s="819"/>
      <c r="AA69" s="819">
        <v>4052</v>
      </c>
      <c r="AB69" s="819"/>
      <c r="AC69" s="819"/>
      <c r="AD69" s="819"/>
      <c r="AE69" s="819"/>
      <c r="AF69" s="819">
        <v>5620</v>
      </c>
      <c r="AG69" s="819"/>
      <c r="AH69" s="819"/>
      <c r="AI69" s="819"/>
      <c r="AJ69" s="819"/>
      <c r="AK69" s="819">
        <v>1279</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563</v>
      </c>
      <c r="C70" s="862"/>
      <c r="D70" s="862"/>
      <c r="E70" s="862"/>
      <c r="F70" s="862"/>
      <c r="G70" s="862"/>
      <c r="H70" s="862"/>
      <c r="I70" s="862"/>
      <c r="J70" s="862"/>
      <c r="K70" s="862"/>
      <c r="L70" s="862"/>
      <c r="M70" s="862"/>
      <c r="N70" s="862"/>
      <c r="O70" s="862"/>
      <c r="P70" s="863"/>
      <c r="Q70" s="864">
        <v>9</v>
      </c>
      <c r="R70" s="819"/>
      <c r="S70" s="819"/>
      <c r="T70" s="819"/>
      <c r="U70" s="819"/>
      <c r="V70" s="819">
        <v>2</v>
      </c>
      <c r="W70" s="819"/>
      <c r="X70" s="819"/>
      <c r="Y70" s="819"/>
      <c r="Z70" s="819"/>
      <c r="AA70" s="819">
        <v>5</v>
      </c>
      <c r="AB70" s="819"/>
      <c r="AC70" s="819"/>
      <c r="AD70" s="819"/>
      <c r="AE70" s="819"/>
      <c r="AF70" s="819">
        <v>7</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404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5629</v>
      </c>
      <c r="AG88" s="830"/>
      <c r="AH88" s="830"/>
      <c r="AI88" s="830"/>
      <c r="AJ88" s="830"/>
      <c r="AK88" s="827"/>
      <c r="AL88" s="827"/>
      <c r="AM88" s="827"/>
      <c r="AN88" s="827"/>
      <c r="AO88" s="827"/>
      <c r="AP88" s="830">
        <v>0</v>
      </c>
      <c r="AQ88" s="830"/>
      <c r="AR88" s="830"/>
      <c r="AS88" s="830"/>
      <c r="AT88" s="830"/>
      <c r="AU88" s="830">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3886</v>
      </c>
      <c r="CS102" s="838"/>
      <c r="CT102" s="838"/>
      <c r="CU102" s="838"/>
      <c r="CV102" s="881"/>
      <c r="CW102" s="880">
        <v>1330</v>
      </c>
      <c r="CX102" s="838"/>
      <c r="CY102" s="838"/>
      <c r="CZ102" s="838"/>
      <c r="DA102" s="881"/>
      <c r="DB102" s="880">
        <v>27</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413</v>
      </c>
      <c r="AB109" s="883"/>
      <c r="AC109" s="883"/>
      <c r="AD109" s="883"/>
      <c r="AE109" s="884"/>
      <c r="AF109" s="882" t="s">
        <v>286</v>
      </c>
      <c r="AG109" s="883"/>
      <c r="AH109" s="883"/>
      <c r="AI109" s="883"/>
      <c r="AJ109" s="884"/>
      <c r="AK109" s="882" t="s">
        <v>285</v>
      </c>
      <c r="AL109" s="883"/>
      <c r="AM109" s="883"/>
      <c r="AN109" s="883"/>
      <c r="AO109" s="884"/>
      <c r="AP109" s="882" t="s">
        <v>414</v>
      </c>
      <c r="AQ109" s="883"/>
      <c r="AR109" s="883"/>
      <c r="AS109" s="883"/>
      <c r="AT109" s="885"/>
      <c r="AU109" s="904" t="s">
        <v>412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413</v>
      </c>
      <c r="BR109" s="883"/>
      <c r="BS109" s="883"/>
      <c r="BT109" s="883"/>
      <c r="BU109" s="884"/>
      <c r="BV109" s="882" t="s">
        <v>286</v>
      </c>
      <c r="BW109" s="883"/>
      <c r="BX109" s="883"/>
      <c r="BY109" s="883"/>
      <c r="BZ109" s="884"/>
      <c r="CA109" s="882" t="s">
        <v>285</v>
      </c>
      <c r="CB109" s="883"/>
      <c r="CC109" s="883"/>
      <c r="CD109" s="883"/>
      <c r="CE109" s="884"/>
      <c r="CF109" s="905" t="s">
        <v>414</v>
      </c>
      <c r="CG109" s="905"/>
      <c r="CH109" s="905"/>
      <c r="CI109" s="905"/>
      <c r="CJ109" s="905"/>
      <c r="CK109" s="882" t="s">
        <v>415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413</v>
      </c>
      <c r="DH109" s="883"/>
      <c r="DI109" s="883"/>
      <c r="DJ109" s="883"/>
      <c r="DK109" s="884"/>
      <c r="DL109" s="882" t="s">
        <v>286</v>
      </c>
      <c r="DM109" s="883"/>
      <c r="DN109" s="883"/>
      <c r="DO109" s="883"/>
      <c r="DP109" s="884"/>
      <c r="DQ109" s="882" t="s">
        <v>285</v>
      </c>
      <c r="DR109" s="883"/>
      <c r="DS109" s="883"/>
      <c r="DT109" s="883"/>
      <c r="DU109" s="884"/>
      <c r="DV109" s="882" t="s">
        <v>414</v>
      </c>
      <c r="DW109" s="883"/>
      <c r="DX109" s="883"/>
      <c r="DY109" s="883"/>
      <c r="DZ109" s="885"/>
    </row>
    <row r="110" spans="1:131" s="197" customFormat="1" ht="26.25" customHeight="1">
      <c r="A110" s="886" t="s">
        <v>416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25406155</v>
      </c>
      <c r="AB110" s="890"/>
      <c r="AC110" s="890"/>
      <c r="AD110" s="890"/>
      <c r="AE110" s="891"/>
      <c r="AF110" s="892">
        <v>25014077</v>
      </c>
      <c r="AG110" s="890"/>
      <c r="AH110" s="890"/>
      <c r="AI110" s="890"/>
      <c r="AJ110" s="891"/>
      <c r="AK110" s="892">
        <v>25459618</v>
      </c>
      <c r="AL110" s="890"/>
      <c r="AM110" s="890"/>
      <c r="AN110" s="890"/>
      <c r="AO110" s="891"/>
      <c r="AP110" s="893">
        <v>30.8</v>
      </c>
      <c r="AQ110" s="894"/>
      <c r="AR110" s="894"/>
      <c r="AS110" s="894"/>
      <c r="AT110" s="895"/>
      <c r="AU110" s="896" t="s">
        <v>61</v>
      </c>
      <c r="AV110" s="897"/>
      <c r="AW110" s="897"/>
      <c r="AX110" s="897"/>
      <c r="AY110" s="898"/>
      <c r="AZ110" s="940" t="s">
        <v>417</v>
      </c>
      <c r="BA110" s="887"/>
      <c r="BB110" s="887"/>
      <c r="BC110" s="887"/>
      <c r="BD110" s="887"/>
      <c r="BE110" s="887"/>
      <c r="BF110" s="887"/>
      <c r="BG110" s="887"/>
      <c r="BH110" s="887"/>
      <c r="BI110" s="887"/>
      <c r="BJ110" s="887"/>
      <c r="BK110" s="887"/>
      <c r="BL110" s="887"/>
      <c r="BM110" s="887"/>
      <c r="BN110" s="887"/>
      <c r="BO110" s="887"/>
      <c r="BP110" s="888"/>
      <c r="BQ110" s="926">
        <v>245359729</v>
      </c>
      <c r="BR110" s="927"/>
      <c r="BS110" s="927"/>
      <c r="BT110" s="927"/>
      <c r="BU110" s="927"/>
      <c r="BV110" s="927">
        <v>240729125</v>
      </c>
      <c r="BW110" s="927"/>
      <c r="BX110" s="927"/>
      <c r="BY110" s="927"/>
      <c r="BZ110" s="927"/>
      <c r="CA110" s="927">
        <v>236613662</v>
      </c>
      <c r="CB110" s="927"/>
      <c r="CC110" s="927"/>
      <c r="CD110" s="927"/>
      <c r="CE110" s="927"/>
      <c r="CF110" s="941">
        <v>285.8</v>
      </c>
      <c r="CG110" s="942"/>
      <c r="CH110" s="942"/>
      <c r="CI110" s="942"/>
      <c r="CJ110" s="942"/>
      <c r="CK110" s="943" t="s">
        <v>418</v>
      </c>
      <c r="CL110" s="944"/>
      <c r="CM110" s="923" t="s">
        <v>419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420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421</v>
      </c>
      <c r="BA111" s="950"/>
      <c r="BB111" s="950"/>
      <c r="BC111" s="950"/>
      <c r="BD111" s="950"/>
      <c r="BE111" s="950"/>
      <c r="BF111" s="950"/>
      <c r="BG111" s="950"/>
      <c r="BH111" s="950"/>
      <c r="BI111" s="950"/>
      <c r="BJ111" s="950"/>
      <c r="BK111" s="950"/>
      <c r="BL111" s="950"/>
      <c r="BM111" s="950"/>
      <c r="BN111" s="950"/>
      <c r="BO111" s="950"/>
      <c r="BP111" s="951"/>
      <c r="BQ111" s="919">
        <v>6545861</v>
      </c>
      <c r="BR111" s="920"/>
      <c r="BS111" s="920"/>
      <c r="BT111" s="920"/>
      <c r="BU111" s="920"/>
      <c r="BV111" s="920">
        <v>6410204</v>
      </c>
      <c r="BW111" s="920"/>
      <c r="BX111" s="920"/>
      <c r="BY111" s="920"/>
      <c r="BZ111" s="920"/>
      <c r="CA111" s="920">
        <v>1102560</v>
      </c>
      <c r="CB111" s="920"/>
      <c r="CC111" s="920"/>
      <c r="CD111" s="920"/>
      <c r="CE111" s="920"/>
      <c r="CF111" s="914">
        <v>1.3</v>
      </c>
      <c r="CG111" s="915"/>
      <c r="CH111" s="915"/>
      <c r="CI111" s="915"/>
      <c r="CJ111" s="915"/>
      <c r="CK111" s="945"/>
      <c r="CL111" s="946"/>
      <c r="CM111" s="916" t="s">
        <v>422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423</v>
      </c>
      <c r="B112" s="953"/>
      <c r="C112" s="950" t="s">
        <v>424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425</v>
      </c>
      <c r="BA112" s="950"/>
      <c r="BB112" s="950"/>
      <c r="BC112" s="950"/>
      <c r="BD112" s="950"/>
      <c r="BE112" s="950"/>
      <c r="BF112" s="950"/>
      <c r="BG112" s="950"/>
      <c r="BH112" s="950"/>
      <c r="BI112" s="950"/>
      <c r="BJ112" s="950"/>
      <c r="BK112" s="950"/>
      <c r="BL112" s="950"/>
      <c r="BM112" s="950"/>
      <c r="BN112" s="950"/>
      <c r="BO112" s="950"/>
      <c r="BP112" s="951"/>
      <c r="BQ112" s="919">
        <v>92597999</v>
      </c>
      <c r="BR112" s="920"/>
      <c r="BS112" s="920"/>
      <c r="BT112" s="920"/>
      <c r="BU112" s="920"/>
      <c r="BV112" s="920">
        <v>88640389</v>
      </c>
      <c r="BW112" s="920"/>
      <c r="BX112" s="920"/>
      <c r="BY112" s="920"/>
      <c r="BZ112" s="920"/>
      <c r="CA112" s="920">
        <v>86102893</v>
      </c>
      <c r="CB112" s="920"/>
      <c r="CC112" s="920"/>
      <c r="CD112" s="920"/>
      <c r="CE112" s="920"/>
      <c r="CF112" s="914">
        <v>104</v>
      </c>
      <c r="CG112" s="915"/>
      <c r="CH112" s="915"/>
      <c r="CI112" s="915"/>
      <c r="CJ112" s="915"/>
      <c r="CK112" s="945"/>
      <c r="CL112" s="946"/>
      <c r="CM112" s="916" t="s">
        <v>426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6695179</v>
      </c>
      <c r="AB113" s="934"/>
      <c r="AC113" s="934"/>
      <c r="AD113" s="934"/>
      <c r="AE113" s="935"/>
      <c r="AF113" s="936">
        <v>6867126</v>
      </c>
      <c r="AG113" s="934"/>
      <c r="AH113" s="934"/>
      <c r="AI113" s="934"/>
      <c r="AJ113" s="935"/>
      <c r="AK113" s="936">
        <v>6378706</v>
      </c>
      <c r="AL113" s="934"/>
      <c r="AM113" s="934"/>
      <c r="AN113" s="934"/>
      <c r="AO113" s="935"/>
      <c r="AP113" s="937">
        <v>7.7</v>
      </c>
      <c r="AQ113" s="938"/>
      <c r="AR113" s="938"/>
      <c r="AS113" s="938"/>
      <c r="AT113" s="939"/>
      <c r="AU113" s="899"/>
      <c r="AV113" s="900"/>
      <c r="AW113" s="900"/>
      <c r="AX113" s="900"/>
      <c r="AY113" s="901"/>
      <c r="AZ113" s="949" t="s">
        <v>428</v>
      </c>
      <c r="BA113" s="950"/>
      <c r="BB113" s="950"/>
      <c r="BC113" s="950"/>
      <c r="BD113" s="950"/>
      <c r="BE113" s="950"/>
      <c r="BF113" s="950"/>
      <c r="BG113" s="950"/>
      <c r="BH113" s="950"/>
      <c r="BI113" s="950"/>
      <c r="BJ113" s="950"/>
      <c r="BK113" s="950"/>
      <c r="BL113" s="950"/>
      <c r="BM113" s="950"/>
      <c r="BN113" s="950"/>
      <c r="BO113" s="950"/>
      <c r="BP113" s="951"/>
      <c r="BQ113" s="919" t="s">
        <v>113</v>
      </c>
      <c r="BR113" s="920"/>
      <c r="BS113" s="920"/>
      <c r="BT113" s="920"/>
      <c r="BU113" s="920"/>
      <c r="BV113" s="920" t="s">
        <v>113</v>
      </c>
      <c r="BW113" s="920"/>
      <c r="BX113" s="920"/>
      <c r="BY113" s="920"/>
      <c r="BZ113" s="920"/>
      <c r="CA113" s="920" t="s">
        <v>113</v>
      </c>
      <c r="CB113" s="920"/>
      <c r="CC113" s="920"/>
      <c r="CD113" s="920"/>
      <c r="CE113" s="920"/>
      <c r="CF113" s="914" t="s">
        <v>113</v>
      </c>
      <c r="CG113" s="915"/>
      <c r="CH113" s="915"/>
      <c r="CI113" s="915"/>
      <c r="CJ113" s="915"/>
      <c r="CK113" s="945"/>
      <c r="CL113" s="946"/>
      <c r="CM113" s="916" t="s">
        <v>429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430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113</v>
      </c>
      <c r="AB114" s="959"/>
      <c r="AC114" s="959"/>
      <c r="AD114" s="959"/>
      <c r="AE114" s="960"/>
      <c r="AF114" s="961" t="s">
        <v>113</v>
      </c>
      <c r="AG114" s="959"/>
      <c r="AH114" s="959"/>
      <c r="AI114" s="959"/>
      <c r="AJ114" s="960"/>
      <c r="AK114" s="961" t="s">
        <v>113</v>
      </c>
      <c r="AL114" s="959"/>
      <c r="AM114" s="959"/>
      <c r="AN114" s="959"/>
      <c r="AO114" s="960"/>
      <c r="AP114" s="962" t="s">
        <v>113</v>
      </c>
      <c r="AQ114" s="963"/>
      <c r="AR114" s="963"/>
      <c r="AS114" s="963"/>
      <c r="AT114" s="964"/>
      <c r="AU114" s="899"/>
      <c r="AV114" s="900"/>
      <c r="AW114" s="900"/>
      <c r="AX114" s="900"/>
      <c r="AY114" s="901"/>
      <c r="AZ114" s="949" t="s">
        <v>431</v>
      </c>
      <c r="BA114" s="950"/>
      <c r="BB114" s="950"/>
      <c r="BC114" s="950"/>
      <c r="BD114" s="950"/>
      <c r="BE114" s="950"/>
      <c r="BF114" s="950"/>
      <c r="BG114" s="950"/>
      <c r="BH114" s="950"/>
      <c r="BI114" s="950"/>
      <c r="BJ114" s="950"/>
      <c r="BK114" s="950"/>
      <c r="BL114" s="950"/>
      <c r="BM114" s="950"/>
      <c r="BN114" s="950"/>
      <c r="BO114" s="950"/>
      <c r="BP114" s="951"/>
      <c r="BQ114" s="919">
        <v>21110184</v>
      </c>
      <c r="BR114" s="920"/>
      <c r="BS114" s="920"/>
      <c r="BT114" s="920"/>
      <c r="BU114" s="920"/>
      <c r="BV114" s="920">
        <v>20195389</v>
      </c>
      <c r="BW114" s="920"/>
      <c r="BX114" s="920"/>
      <c r="BY114" s="920"/>
      <c r="BZ114" s="920"/>
      <c r="CA114" s="920">
        <v>18479965</v>
      </c>
      <c r="CB114" s="920"/>
      <c r="CC114" s="920"/>
      <c r="CD114" s="920"/>
      <c r="CE114" s="920"/>
      <c r="CF114" s="914">
        <v>22.3</v>
      </c>
      <c r="CG114" s="915"/>
      <c r="CH114" s="915"/>
      <c r="CI114" s="915"/>
      <c r="CJ114" s="915"/>
      <c r="CK114" s="945"/>
      <c r="CL114" s="946"/>
      <c r="CM114" s="916" t="s">
        <v>432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51471</v>
      </c>
      <c r="AB115" s="934"/>
      <c r="AC115" s="934"/>
      <c r="AD115" s="934"/>
      <c r="AE115" s="935"/>
      <c r="AF115" s="936">
        <v>31687</v>
      </c>
      <c r="AG115" s="934"/>
      <c r="AH115" s="934"/>
      <c r="AI115" s="934"/>
      <c r="AJ115" s="935"/>
      <c r="AK115" s="936">
        <v>24096</v>
      </c>
      <c r="AL115" s="934"/>
      <c r="AM115" s="934"/>
      <c r="AN115" s="934"/>
      <c r="AO115" s="935"/>
      <c r="AP115" s="937">
        <v>0</v>
      </c>
      <c r="AQ115" s="938"/>
      <c r="AR115" s="938"/>
      <c r="AS115" s="938"/>
      <c r="AT115" s="939"/>
      <c r="AU115" s="899"/>
      <c r="AV115" s="900"/>
      <c r="AW115" s="900"/>
      <c r="AX115" s="900"/>
      <c r="AY115" s="901"/>
      <c r="AZ115" s="949" t="s">
        <v>434</v>
      </c>
      <c r="BA115" s="950"/>
      <c r="BB115" s="950"/>
      <c r="BC115" s="950"/>
      <c r="BD115" s="950"/>
      <c r="BE115" s="950"/>
      <c r="BF115" s="950"/>
      <c r="BG115" s="950"/>
      <c r="BH115" s="950"/>
      <c r="BI115" s="950"/>
      <c r="BJ115" s="950"/>
      <c r="BK115" s="950"/>
      <c r="BL115" s="950"/>
      <c r="BM115" s="950"/>
      <c r="BN115" s="950"/>
      <c r="BO115" s="950"/>
      <c r="BP115" s="951"/>
      <c r="BQ115" s="919">
        <v>4320</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435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6471955</v>
      </c>
      <c r="DH115" s="959"/>
      <c r="DI115" s="959"/>
      <c r="DJ115" s="959"/>
      <c r="DK115" s="960"/>
      <c r="DL115" s="961">
        <v>5185095</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526</v>
      </c>
      <c r="AB116" s="959"/>
      <c r="AC116" s="959"/>
      <c r="AD116" s="959"/>
      <c r="AE116" s="960"/>
      <c r="AF116" s="961">
        <v>347</v>
      </c>
      <c r="AG116" s="959"/>
      <c r="AH116" s="959"/>
      <c r="AI116" s="959"/>
      <c r="AJ116" s="960"/>
      <c r="AK116" s="961">
        <v>187</v>
      </c>
      <c r="AL116" s="959"/>
      <c r="AM116" s="959"/>
      <c r="AN116" s="959"/>
      <c r="AO116" s="960"/>
      <c r="AP116" s="962">
        <v>0</v>
      </c>
      <c r="AQ116" s="963"/>
      <c r="AR116" s="963"/>
      <c r="AS116" s="963"/>
      <c r="AT116" s="964"/>
      <c r="AU116" s="899"/>
      <c r="AV116" s="900"/>
      <c r="AW116" s="900"/>
      <c r="AX116" s="900"/>
      <c r="AY116" s="901"/>
      <c r="AZ116" s="949" t="s">
        <v>437</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73906</v>
      </c>
      <c r="DH116" s="959"/>
      <c r="DI116" s="959"/>
      <c r="DJ116" s="959"/>
      <c r="DK116" s="960"/>
      <c r="DL116" s="961">
        <v>45109</v>
      </c>
      <c r="DM116" s="959"/>
      <c r="DN116" s="959"/>
      <c r="DO116" s="959"/>
      <c r="DP116" s="960"/>
      <c r="DQ116" s="961">
        <v>22560</v>
      </c>
      <c r="DR116" s="959"/>
      <c r="DS116" s="959"/>
      <c r="DT116" s="959"/>
      <c r="DU116" s="960"/>
      <c r="DV116" s="962">
        <v>0</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439</v>
      </c>
      <c r="Z117" s="884"/>
      <c r="AA117" s="996">
        <v>32153331</v>
      </c>
      <c r="AB117" s="966"/>
      <c r="AC117" s="966"/>
      <c r="AD117" s="966"/>
      <c r="AE117" s="967"/>
      <c r="AF117" s="965">
        <v>31913237</v>
      </c>
      <c r="AG117" s="966"/>
      <c r="AH117" s="966"/>
      <c r="AI117" s="966"/>
      <c r="AJ117" s="967"/>
      <c r="AK117" s="965">
        <v>31862607</v>
      </c>
      <c r="AL117" s="966"/>
      <c r="AM117" s="966"/>
      <c r="AN117" s="966"/>
      <c r="AO117" s="967"/>
      <c r="AP117" s="968"/>
      <c r="AQ117" s="969"/>
      <c r="AR117" s="969"/>
      <c r="AS117" s="969"/>
      <c r="AT117" s="970"/>
      <c r="AU117" s="899"/>
      <c r="AV117" s="900"/>
      <c r="AW117" s="900"/>
      <c r="AX117" s="900"/>
      <c r="AY117" s="901"/>
      <c r="AZ117" s="995" t="s">
        <v>440</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441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413</v>
      </c>
      <c r="AB118" s="883"/>
      <c r="AC118" s="883"/>
      <c r="AD118" s="883"/>
      <c r="AE118" s="884"/>
      <c r="AF118" s="882" t="s">
        <v>286</v>
      </c>
      <c r="AG118" s="883"/>
      <c r="AH118" s="883"/>
      <c r="AI118" s="883"/>
      <c r="AJ118" s="884"/>
      <c r="AK118" s="882" t="s">
        <v>285</v>
      </c>
      <c r="AL118" s="883"/>
      <c r="AM118" s="883"/>
      <c r="AN118" s="883"/>
      <c r="AO118" s="884"/>
      <c r="AP118" s="990" t="s">
        <v>414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442</v>
      </c>
      <c r="BP118" s="994"/>
      <c r="BQ118" s="985">
        <v>365618093</v>
      </c>
      <c r="BR118" s="986"/>
      <c r="BS118" s="986"/>
      <c r="BT118" s="986"/>
      <c r="BU118" s="986"/>
      <c r="BV118" s="986">
        <v>355975107</v>
      </c>
      <c r="BW118" s="986"/>
      <c r="BX118" s="986"/>
      <c r="BY118" s="986"/>
      <c r="BZ118" s="986"/>
      <c r="CA118" s="986">
        <v>342299080</v>
      </c>
      <c r="CB118" s="986"/>
      <c r="CC118" s="986"/>
      <c r="CD118" s="986"/>
      <c r="CE118" s="986"/>
      <c r="CF118" s="987"/>
      <c r="CG118" s="988"/>
      <c r="CH118" s="988"/>
      <c r="CI118" s="988"/>
      <c r="CJ118" s="989"/>
      <c r="CK118" s="945"/>
      <c r="CL118" s="946"/>
      <c r="CM118" s="916" t="s">
        <v>443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418</v>
      </c>
      <c r="B119" s="944"/>
      <c r="C119" s="923" t="s">
        <v>419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444</v>
      </c>
      <c r="AV119" s="978"/>
      <c r="AW119" s="978"/>
      <c r="AX119" s="978"/>
      <c r="AY119" s="979"/>
      <c r="AZ119" s="940" t="s">
        <v>445</v>
      </c>
      <c r="BA119" s="887"/>
      <c r="BB119" s="887"/>
      <c r="BC119" s="887"/>
      <c r="BD119" s="887"/>
      <c r="BE119" s="887"/>
      <c r="BF119" s="887"/>
      <c r="BG119" s="887"/>
      <c r="BH119" s="887"/>
      <c r="BI119" s="887"/>
      <c r="BJ119" s="887"/>
      <c r="BK119" s="887"/>
      <c r="BL119" s="887"/>
      <c r="BM119" s="887"/>
      <c r="BN119" s="887"/>
      <c r="BO119" s="887"/>
      <c r="BP119" s="888"/>
      <c r="BQ119" s="926">
        <v>11919820</v>
      </c>
      <c r="BR119" s="927"/>
      <c r="BS119" s="927"/>
      <c r="BT119" s="927"/>
      <c r="BU119" s="927"/>
      <c r="BV119" s="927">
        <v>13336376</v>
      </c>
      <c r="BW119" s="927"/>
      <c r="BX119" s="927"/>
      <c r="BY119" s="927"/>
      <c r="BZ119" s="927"/>
      <c r="CA119" s="927">
        <v>12141301</v>
      </c>
      <c r="CB119" s="927"/>
      <c r="CC119" s="927"/>
      <c r="CD119" s="927"/>
      <c r="CE119" s="927"/>
      <c r="CF119" s="941">
        <v>14.7</v>
      </c>
      <c r="CG119" s="942"/>
      <c r="CH119" s="942"/>
      <c r="CI119" s="942"/>
      <c r="CJ119" s="942"/>
      <c r="CK119" s="947"/>
      <c r="CL119" s="948"/>
      <c r="CM119" s="1004" t="s">
        <v>446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v>1180000</v>
      </c>
      <c r="DM119" s="998"/>
      <c r="DN119" s="998"/>
      <c r="DO119" s="998"/>
      <c r="DP119" s="999"/>
      <c r="DQ119" s="1000">
        <v>1080000</v>
      </c>
      <c r="DR119" s="998"/>
      <c r="DS119" s="998"/>
      <c r="DT119" s="998"/>
      <c r="DU119" s="999"/>
      <c r="DV119" s="1001">
        <v>1.3</v>
      </c>
      <c r="DW119" s="1002"/>
      <c r="DX119" s="1002"/>
      <c r="DY119" s="1002"/>
      <c r="DZ119" s="1003"/>
    </row>
    <row r="120" spans="1:130" s="197" customFormat="1" ht="26.25" customHeight="1">
      <c r="A120" s="975"/>
      <c r="B120" s="946"/>
      <c r="C120" s="916" t="s">
        <v>422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447</v>
      </c>
      <c r="BA120" s="950"/>
      <c r="BB120" s="950"/>
      <c r="BC120" s="950"/>
      <c r="BD120" s="950"/>
      <c r="BE120" s="950"/>
      <c r="BF120" s="950"/>
      <c r="BG120" s="950"/>
      <c r="BH120" s="950"/>
      <c r="BI120" s="950"/>
      <c r="BJ120" s="950"/>
      <c r="BK120" s="950"/>
      <c r="BL120" s="950"/>
      <c r="BM120" s="950"/>
      <c r="BN120" s="950"/>
      <c r="BO120" s="950"/>
      <c r="BP120" s="951"/>
      <c r="BQ120" s="919">
        <v>59527715</v>
      </c>
      <c r="BR120" s="920"/>
      <c r="BS120" s="920"/>
      <c r="BT120" s="920"/>
      <c r="BU120" s="920"/>
      <c r="BV120" s="920">
        <v>57845472</v>
      </c>
      <c r="BW120" s="920"/>
      <c r="BX120" s="920"/>
      <c r="BY120" s="920"/>
      <c r="BZ120" s="920"/>
      <c r="CA120" s="920">
        <v>55048047</v>
      </c>
      <c r="CB120" s="920"/>
      <c r="CC120" s="920"/>
      <c r="CD120" s="920"/>
      <c r="CE120" s="920"/>
      <c r="CF120" s="914">
        <v>66.5</v>
      </c>
      <c r="CG120" s="915"/>
      <c r="CH120" s="915"/>
      <c r="CI120" s="915"/>
      <c r="CJ120" s="915"/>
      <c r="CK120" s="1013" t="s">
        <v>448</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83846187</v>
      </c>
      <c r="DH120" s="927"/>
      <c r="DI120" s="927"/>
      <c r="DJ120" s="927"/>
      <c r="DK120" s="927"/>
      <c r="DL120" s="927">
        <v>82035352</v>
      </c>
      <c r="DM120" s="927"/>
      <c r="DN120" s="927"/>
      <c r="DO120" s="927"/>
      <c r="DP120" s="927"/>
      <c r="DQ120" s="927">
        <v>79912617</v>
      </c>
      <c r="DR120" s="927"/>
      <c r="DS120" s="927"/>
      <c r="DT120" s="927"/>
      <c r="DU120" s="927"/>
      <c r="DV120" s="928">
        <v>96.5</v>
      </c>
      <c r="DW120" s="928"/>
      <c r="DX120" s="928"/>
      <c r="DY120" s="928"/>
      <c r="DZ120" s="929"/>
    </row>
    <row r="121" spans="1:130" s="197" customFormat="1" ht="26.25" customHeight="1">
      <c r="A121" s="975"/>
      <c r="B121" s="946"/>
      <c r="C121" s="1010" t="s">
        <v>449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450</v>
      </c>
      <c r="BA121" s="971"/>
      <c r="BB121" s="971"/>
      <c r="BC121" s="971"/>
      <c r="BD121" s="971"/>
      <c r="BE121" s="971"/>
      <c r="BF121" s="971"/>
      <c r="BG121" s="971"/>
      <c r="BH121" s="971"/>
      <c r="BI121" s="971"/>
      <c r="BJ121" s="971"/>
      <c r="BK121" s="971"/>
      <c r="BL121" s="971"/>
      <c r="BM121" s="971"/>
      <c r="BN121" s="971"/>
      <c r="BO121" s="971"/>
      <c r="BP121" s="972"/>
      <c r="BQ121" s="985">
        <v>218315712</v>
      </c>
      <c r="BR121" s="986"/>
      <c r="BS121" s="986"/>
      <c r="BT121" s="986"/>
      <c r="BU121" s="986"/>
      <c r="BV121" s="986">
        <v>211143751</v>
      </c>
      <c r="BW121" s="986"/>
      <c r="BX121" s="986"/>
      <c r="BY121" s="986"/>
      <c r="BZ121" s="986"/>
      <c r="CA121" s="986">
        <v>206728913</v>
      </c>
      <c r="CB121" s="986"/>
      <c r="CC121" s="986"/>
      <c r="CD121" s="986"/>
      <c r="CE121" s="986"/>
      <c r="CF121" s="1024">
        <v>249.7</v>
      </c>
      <c r="CG121" s="1025"/>
      <c r="CH121" s="1025"/>
      <c r="CI121" s="1025"/>
      <c r="CJ121" s="1025"/>
      <c r="CK121" s="1016"/>
      <c r="CL121" s="1017"/>
      <c r="CM121" s="1017"/>
      <c r="CN121" s="1017"/>
      <c r="CO121" s="1018"/>
      <c r="CP121" s="1007" t="s">
        <v>394</v>
      </c>
      <c r="CQ121" s="1008"/>
      <c r="CR121" s="1008"/>
      <c r="CS121" s="1008"/>
      <c r="CT121" s="1008"/>
      <c r="CU121" s="1008"/>
      <c r="CV121" s="1008"/>
      <c r="CW121" s="1008"/>
      <c r="CX121" s="1008"/>
      <c r="CY121" s="1008"/>
      <c r="CZ121" s="1008"/>
      <c r="DA121" s="1008"/>
      <c r="DB121" s="1008"/>
      <c r="DC121" s="1008"/>
      <c r="DD121" s="1008"/>
      <c r="DE121" s="1008"/>
      <c r="DF121" s="1009"/>
      <c r="DG121" s="919">
        <v>3437874</v>
      </c>
      <c r="DH121" s="920"/>
      <c r="DI121" s="920"/>
      <c r="DJ121" s="920"/>
      <c r="DK121" s="920"/>
      <c r="DL121" s="920">
        <v>3261279</v>
      </c>
      <c r="DM121" s="920"/>
      <c r="DN121" s="920"/>
      <c r="DO121" s="920"/>
      <c r="DP121" s="920"/>
      <c r="DQ121" s="920">
        <v>3064626</v>
      </c>
      <c r="DR121" s="920"/>
      <c r="DS121" s="920"/>
      <c r="DT121" s="920"/>
      <c r="DU121" s="920"/>
      <c r="DV121" s="921">
        <v>3.7</v>
      </c>
      <c r="DW121" s="921"/>
      <c r="DX121" s="921"/>
      <c r="DY121" s="921"/>
      <c r="DZ121" s="922"/>
    </row>
    <row r="122" spans="1:130" s="197" customFormat="1" ht="26.25" customHeight="1">
      <c r="A122" s="975"/>
      <c r="B122" s="946"/>
      <c r="C122" s="916" t="s">
        <v>432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451</v>
      </c>
      <c r="BP122" s="994"/>
      <c r="BQ122" s="1034">
        <v>289763247</v>
      </c>
      <c r="BR122" s="1035"/>
      <c r="BS122" s="1035"/>
      <c r="BT122" s="1035"/>
      <c r="BU122" s="1035"/>
      <c r="BV122" s="1035">
        <v>282325599</v>
      </c>
      <c r="BW122" s="1035"/>
      <c r="BX122" s="1035"/>
      <c r="BY122" s="1035"/>
      <c r="BZ122" s="1035"/>
      <c r="CA122" s="1035">
        <v>273918261</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1340033</v>
      </c>
      <c r="DH122" s="920"/>
      <c r="DI122" s="920"/>
      <c r="DJ122" s="920"/>
      <c r="DK122" s="920"/>
      <c r="DL122" s="920">
        <v>1312568</v>
      </c>
      <c r="DM122" s="920"/>
      <c r="DN122" s="920"/>
      <c r="DO122" s="920"/>
      <c r="DP122" s="920"/>
      <c r="DQ122" s="920">
        <v>1365871</v>
      </c>
      <c r="DR122" s="920"/>
      <c r="DS122" s="920"/>
      <c r="DT122" s="920"/>
      <c r="DU122" s="920"/>
      <c r="DV122" s="921">
        <v>1.6</v>
      </c>
      <c r="DW122" s="921"/>
      <c r="DX122" s="921"/>
      <c r="DY122" s="921"/>
      <c r="DZ122" s="922"/>
    </row>
    <row r="123" spans="1:130" s="197" customFormat="1" ht="26.25" customHeight="1" thickBot="1">
      <c r="A123" s="975"/>
      <c r="B123" s="946"/>
      <c r="C123" s="916" t="s">
        <v>438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51471</v>
      </c>
      <c r="AB123" s="959"/>
      <c r="AC123" s="959"/>
      <c r="AD123" s="959"/>
      <c r="AE123" s="960"/>
      <c r="AF123" s="961">
        <v>31687</v>
      </c>
      <c r="AG123" s="959"/>
      <c r="AH123" s="959"/>
      <c r="AI123" s="959"/>
      <c r="AJ123" s="960"/>
      <c r="AK123" s="961">
        <v>24096</v>
      </c>
      <c r="AL123" s="959"/>
      <c r="AM123" s="959"/>
      <c r="AN123" s="959"/>
      <c r="AO123" s="960"/>
      <c r="AP123" s="962">
        <v>0</v>
      </c>
      <c r="AQ123" s="963"/>
      <c r="AR123" s="963"/>
      <c r="AS123" s="963"/>
      <c r="AT123" s="964"/>
      <c r="AU123" s="1031" t="s">
        <v>452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92.2</v>
      </c>
      <c r="BR123" s="1027"/>
      <c r="BS123" s="1027"/>
      <c r="BT123" s="1027"/>
      <c r="BU123" s="1027"/>
      <c r="BV123" s="1027">
        <v>88.6</v>
      </c>
      <c r="BW123" s="1027"/>
      <c r="BX123" s="1027"/>
      <c r="BY123" s="1027"/>
      <c r="BZ123" s="1027"/>
      <c r="CA123" s="1027">
        <v>82.6</v>
      </c>
      <c r="CB123" s="1027"/>
      <c r="CC123" s="1027"/>
      <c r="CD123" s="1027"/>
      <c r="CE123" s="1027"/>
      <c r="CF123" s="1028"/>
      <c r="CG123" s="1029"/>
      <c r="CH123" s="1029"/>
      <c r="CI123" s="1029"/>
      <c r="CJ123" s="1030"/>
      <c r="CK123" s="1016"/>
      <c r="CL123" s="1017"/>
      <c r="CM123" s="1017"/>
      <c r="CN123" s="1017"/>
      <c r="CO123" s="1018"/>
      <c r="CP123" s="1007" t="s">
        <v>393</v>
      </c>
      <c r="CQ123" s="1008"/>
      <c r="CR123" s="1008"/>
      <c r="CS123" s="1008"/>
      <c r="CT123" s="1008"/>
      <c r="CU123" s="1008"/>
      <c r="CV123" s="1008"/>
      <c r="CW123" s="1008"/>
      <c r="CX123" s="1008"/>
      <c r="CY123" s="1008"/>
      <c r="CZ123" s="1008"/>
      <c r="DA123" s="1008"/>
      <c r="DB123" s="1008"/>
      <c r="DC123" s="1008"/>
      <c r="DD123" s="1008"/>
      <c r="DE123" s="1008"/>
      <c r="DF123" s="1009"/>
      <c r="DG123" s="958">
        <v>1419045</v>
      </c>
      <c r="DH123" s="959"/>
      <c r="DI123" s="959"/>
      <c r="DJ123" s="959"/>
      <c r="DK123" s="960"/>
      <c r="DL123" s="961">
        <v>1285477</v>
      </c>
      <c r="DM123" s="959"/>
      <c r="DN123" s="959"/>
      <c r="DO123" s="959"/>
      <c r="DP123" s="960"/>
      <c r="DQ123" s="961">
        <v>1193455</v>
      </c>
      <c r="DR123" s="959"/>
      <c r="DS123" s="959"/>
      <c r="DT123" s="959"/>
      <c r="DU123" s="960"/>
      <c r="DV123" s="962">
        <v>1.4</v>
      </c>
      <c r="DW123" s="963"/>
      <c r="DX123" s="963"/>
      <c r="DY123" s="963"/>
      <c r="DZ123" s="964"/>
    </row>
    <row r="124" spans="1:130" s="197" customFormat="1" ht="26.25" customHeight="1">
      <c r="A124" s="975"/>
      <c r="B124" s="946"/>
      <c r="C124" s="916" t="s">
        <v>441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v>2464429</v>
      </c>
      <c r="DH124" s="998"/>
      <c r="DI124" s="998"/>
      <c r="DJ124" s="998"/>
      <c r="DK124" s="999"/>
      <c r="DL124" s="1000">
        <v>677173</v>
      </c>
      <c r="DM124" s="998"/>
      <c r="DN124" s="998"/>
      <c r="DO124" s="998"/>
      <c r="DP124" s="999"/>
      <c r="DQ124" s="1000">
        <v>516301</v>
      </c>
      <c r="DR124" s="998"/>
      <c r="DS124" s="998"/>
      <c r="DT124" s="998"/>
      <c r="DU124" s="999"/>
      <c r="DV124" s="1001">
        <v>0.6</v>
      </c>
      <c r="DW124" s="1002"/>
      <c r="DX124" s="1002"/>
      <c r="DY124" s="1002"/>
      <c r="DZ124" s="1003"/>
    </row>
    <row r="125" spans="1:130" s="197" customFormat="1" ht="26.25" customHeight="1" thickBot="1">
      <c r="A125" s="975"/>
      <c r="B125" s="946"/>
      <c r="C125" s="916" t="s">
        <v>443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462</v>
      </c>
      <c r="AY127" s="887"/>
      <c r="AZ127" s="887"/>
      <c r="BA127" s="887"/>
      <c r="BB127" s="887"/>
      <c r="BC127" s="887"/>
      <c r="BD127" s="887"/>
      <c r="BE127" s="888"/>
      <c r="BF127" s="1041" t="s">
        <v>113</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v>4320</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5460617</v>
      </c>
      <c r="AB128" s="1090"/>
      <c r="AC128" s="1090"/>
      <c r="AD128" s="1090"/>
      <c r="AE128" s="1091"/>
      <c r="AF128" s="1092">
        <v>5718361</v>
      </c>
      <c r="AG128" s="1090"/>
      <c r="AH128" s="1090"/>
      <c r="AI128" s="1090"/>
      <c r="AJ128" s="1091"/>
      <c r="AK128" s="1092">
        <v>5938410</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113</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102031785</v>
      </c>
      <c r="AB129" s="959"/>
      <c r="AC129" s="959"/>
      <c r="AD129" s="959"/>
      <c r="AE129" s="960"/>
      <c r="AF129" s="961">
        <v>102932924</v>
      </c>
      <c r="AG129" s="959"/>
      <c r="AH129" s="959"/>
      <c r="AI129" s="959"/>
      <c r="AJ129" s="960"/>
      <c r="AK129" s="961">
        <v>102944011</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7.6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19798036</v>
      </c>
      <c r="AB130" s="959"/>
      <c r="AC130" s="959"/>
      <c r="AD130" s="959"/>
      <c r="AE130" s="960"/>
      <c r="AF130" s="961">
        <v>19892625</v>
      </c>
      <c r="AG130" s="959"/>
      <c r="AH130" s="959"/>
      <c r="AI130" s="959"/>
      <c r="AJ130" s="960"/>
      <c r="AK130" s="961">
        <v>20159084</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82.6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82233749</v>
      </c>
      <c r="AB131" s="998"/>
      <c r="AC131" s="998"/>
      <c r="AD131" s="998"/>
      <c r="AE131" s="999"/>
      <c r="AF131" s="1000">
        <v>83040299</v>
      </c>
      <c r="AG131" s="998"/>
      <c r="AH131" s="998"/>
      <c r="AI131" s="998"/>
      <c r="AJ131" s="999"/>
      <c r="AK131" s="1000">
        <v>82784927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8.384243798</v>
      </c>
      <c r="AB132" s="1104"/>
      <c r="AC132" s="1104"/>
      <c r="AD132" s="1104"/>
      <c r="AE132" s="1105"/>
      <c r="AF132" s="1106">
        <v>7.589388617</v>
      </c>
      <c r="AG132" s="1104"/>
      <c r="AH132" s="1104"/>
      <c r="AI132" s="1104"/>
      <c r="AJ132" s="1105"/>
      <c r="AK132" s="1106">
        <v>6.9639645870000004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8.4</v>
      </c>
      <c r="AB133" s="1111"/>
      <c r="AC133" s="1111"/>
      <c r="AD133" s="1111"/>
      <c r="AE133" s="1112"/>
      <c r="AF133" s="1110">
        <v>8.1</v>
      </c>
      <c r="AG133" s="1111"/>
      <c r="AH133" s="1111"/>
      <c r="AI133" s="1111"/>
      <c r="AJ133" s="1112"/>
      <c r="AK133" s="1110">
        <v>7.6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4" zoomScaleNormal="85" zoomScaleSheetLayoutView="55" workbookViewId="0">
      <selection activeCell="AD73" sqref="AD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22608115</v>
      </c>
      <c r="L9" s="264">
        <v>49899</v>
      </c>
      <c r="M9" s="265">
        <v>57686</v>
      </c>
      <c r="N9" s="266">
        <v>-13.5</v>
      </c>
    </row>
    <row r="10" spans="1:16">
      <c r="A10" s="248"/>
      <c r="B10" s="244"/>
      <c r="C10" s="244"/>
      <c r="D10" s="244"/>
      <c r="E10" s="244"/>
      <c r="F10" s="244"/>
      <c r="G10" s="1119" t="s">
        <v>484</v>
      </c>
      <c r="H10" s="1120"/>
      <c r="I10" s="1120"/>
      <c r="J10" s="1121"/>
      <c r="K10" s="267">
        <v>496933</v>
      </c>
      <c r="L10" s="268">
        <v>1097</v>
      </c>
      <c r="M10" s="269">
        <v>2413</v>
      </c>
      <c r="N10" s="270">
        <v>-54.5</v>
      </c>
    </row>
    <row r="11" spans="1:16" ht="13.5" customHeight="1">
      <c r="A11" s="248"/>
      <c r="B11" s="244"/>
      <c r="C11" s="244"/>
      <c r="D11" s="244"/>
      <c r="E11" s="244"/>
      <c r="F11" s="244"/>
      <c r="G11" s="1119" t="s">
        <v>485</v>
      </c>
      <c r="H11" s="1120"/>
      <c r="I11" s="1120"/>
      <c r="J11" s="1121"/>
      <c r="K11" s="267">
        <v>1212</v>
      </c>
      <c r="L11" s="268">
        <v>3</v>
      </c>
      <c r="M11" s="269">
        <v>1538</v>
      </c>
      <c r="N11" s="270">
        <v>-99.8</v>
      </c>
    </row>
    <row r="12" spans="1:16" ht="13.5" customHeight="1">
      <c r="A12" s="248"/>
      <c r="B12" s="244"/>
      <c r="C12" s="244"/>
      <c r="D12" s="244"/>
      <c r="E12" s="244"/>
      <c r="F12" s="244"/>
      <c r="G12" s="1119" t="s">
        <v>486</v>
      </c>
      <c r="H12" s="1120"/>
      <c r="I12" s="1120"/>
      <c r="J12" s="1121"/>
      <c r="K12" s="267">
        <v>327191</v>
      </c>
      <c r="L12" s="268">
        <v>722</v>
      </c>
      <c r="M12" s="269">
        <v>680</v>
      </c>
      <c r="N12" s="270">
        <v>6.2</v>
      </c>
    </row>
    <row r="13" spans="1:16" ht="13.5" customHeight="1">
      <c r="A13" s="248"/>
      <c r="B13" s="244"/>
      <c r="C13" s="244"/>
      <c r="D13" s="244"/>
      <c r="E13" s="244"/>
      <c r="F13" s="244"/>
      <c r="G13" s="1119" t="s">
        <v>487</v>
      </c>
      <c r="H13" s="1120"/>
      <c r="I13" s="1120"/>
      <c r="J13" s="1121"/>
      <c r="K13" s="267" t="s">
        <v>488</v>
      </c>
      <c r="L13" s="268" t="s">
        <v>488</v>
      </c>
      <c r="M13" s="269">
        <v>20</v>
      </c>
      <c r="N13" s="270" t="s">
        <v>488</v>
      </c>
    </row>
    <row r="14" spans="1:16" ht="13.5" customHeight="1">
      <c r="A14" s="248"/>
      <c r="B14" s="244"/>
      <c r="C14" s="244"/>
      <c r="D14" s="244"/>
      <c r="E14" s="244"/>
      <c r="F14" s="244"/>
      <c r="G14" s="1119" t="s">
        <v>489</v>
      </c>
      <c r="H14" s="1120"/>
      <c r="I14" s="1120"/>
      <c r="J14" s="1121"/>
      <c r="K14" s="267">
        <v>525305</v>
      </c>
      <c r="L14" s="268">
        <v>1159</v>
      </c>
      <c r="M14" s="269">
        <v>1736</v>
      </c>
      <c r="N14" s="270">
        <v>-33.200000000000003</v>
      </c>
    </row>
    <row r="15" spans="1:16" ht="13.5" customHeight="1">
      <c r="A15" s="248"/>
      <c r="B15" s="244"/>
      <c r="C15" s="244"/>
      <c r="D15" s="244"/>
      <c r="E15" s="244"/>
      <c r="F15" s="244"/>
      <c r="G15" s="1119" t="s">
        <v>490</v>
      </c>
      <c r="H15" s="1120"/>
      <c r="I15" s="1120"/>
      <c r="J15" s="1121"/>
      <c r="K15" s="267">
        <v>556165</v>
      </c>
      <c r="L15" s="268">
        <v>1228</v>
      </c>
      <c r="M15" s="269">
        <v>1344</v>
      </c>
      <c r="N15" s="270">
        <v>-8.6</v>
      </c>
    </row>
    <row r="16" spans="1:16">
      <c r="A16" s="248"/>
      <c r="B16" s="244"/>
      <c r="C16" s="244"/>
      <c r="D16" s="244"/>
      <c r="E16" s="244"/>
      <c r="F16" s="244"/>
      <c r="G16" s="1122" t="s">
        <v>491</v>
      </c>
      <c r="H16" s="1123"/>
      <c r="I16" s="1123"/>
      <c r="J16" s="1124"/>
      <c r="K16" s="268">
        <v>-2243186</v>
      </c>
      <c r="L16" s="268">
        <v>-4951</v>
      </c>
      <c r="M16" s="269">
        <v>-5023</v>
      </c>
      <c r="N16" s="270">
        <v>-1.4</v>
      </c>
    </row>
    <row r="17" spans="1:16">
      <c r="A17" s="248"/>
      <c r="B17" s="244"/>
      <c r="C17" s="244"/>
      <c r="D17" s="244"/>
      <c r="E17" s="244"/>
      <c r="F17" s="244"/>
      <c r="G17" s="1122" t="s">
        <v>170</v>
      </c>
      <c r="H17" s="1123"/>
      <c r="I17" s="1123"/>
      <c r="J17" s="1124"/>
      <c r="K17" s="268">
        <v>22271735</v>
      </c>
      <c r="L17" s="268">
        <v>49156</v>
      </c>
      <c r="M17" s="269">
        <v>60395</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5.5</v>
      </c>
      <c r="L21" s="281">
        <v>6.16</v>
      </c>
      <c r="M21" s="282">
        <v>-0.66</v>
      </c>
      <c r="N21" s="249"/>
      <c r="O21" s="283"/>
      <c r="P21" s="279"/>
    </row>
    <row r="22" spans="1:16" s="284" customFormat="1">
      <c r="A22" s="279"/>
      <c r="B22" s="249"/>
      <c r="C22" s="249"/>
      <c r="D22" s="249"/>
      <c r="E22" s="249"/>
      <c r="F22" s="249"/>
      <c r="G22" s="1114" t="s">
        <v>497</v>
      </c>
      <c r="H22" s="1115"/>
      <c r="I22" s="1115"/>
      <c r="J22" s="1116"/>
      <c r="K22" s="285">
        <v>98.8</v>
      </c>
      <c r="L22" s="286">
        <v>100</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500</v>
      </c>
      <c r="H32" s="1131"/>
      <c r="I32" s="1131"/>
      <c r="J32" s="1132"/>
      <c r="K32" s="294">
        <v>25459618</v>
      </c>
      <c r="L32" s="294">
        <v>56192</v>
      </c>
      <c r="M32" s="295">
        <v>40264</v>
      </c>
      <c r="N32" s="296">
        <v>39.6</v>
      </c>
    </row>
    <row r="33" spans="1:16" ht="13.5" customHeight="1">
      <c r="A33" s="248"/>
      <c r="B33" s="244"/>
      <c r="C33" s="244"/>
      <c r="D33" s="244"/>
      <c r="E33" s="244"/>
      <c r="F33" s="244"/>
      <c r="G33" s="1130" t="s">
        <v>501</v>
      </c>
      <c r="H33" s="1131"/>
      <c r="I33" s="1131"/>
      <c r="J33" s="1132"/>
      <c r="K33" s="294" t="s">
        <v>488</v>
      </c>
      <c r="L33" s="294" t="s">
        <v>488</v>
      </c>
      <c r="M33" s="295">
        <v>2</v>
      </c>
      <c r="N33" s="296" t="s">
        <v>488</v>
      </c>
    </row>
    <row r="34" spans="1:16" ht="27" customHeight="1">
      <c r="A34" s="248"/>
      <c r="B34" s="244"/>
      <c r="C34" s="244"/>
      <c r="D34" s="244"/>
      <c r="E34" s="244"/>
      <c r="F34" s="244"/>
      <c r="G34" s="1130" t="s">
        <v>502</v>
      </c>
      <c r="H34" s="1131"/>
      <c r="I34" s="1131"/>
      <c r="J34" s="1132"/>
      <c r="K34" s="294" t="s">
        <v>488</v>
      </c>
      <c r="L34" s="294" t="s">
        <v>488</v>
      </c>
      <c r="M34" s="295">
        <v>111</v>
      </c>
      <c r="N34" s="296" t="s">
        <v>488</v>
      </c>
    </row>
    <row r="35" spans="1:16" ht="27" customHeight="1">
      <c r="A35" s="248"/>
      <c r="B35" s="244"/>
      <c r="C35" s="244"/>
      <c r="D35" s="244"/>
      <c r="E35" s="244"/>
      <c r="F35" s="244"/>
      <c r="G35" s="1130" t="s">
        <v>503</v>
      </c>
      <c r="H35" s="1131"/>
      <c r="I35" s="1131"/>
      <c r="J35" s="1132"/>
      <c r="K35" s="294">
        <v>6378706</v>
      </c>
      <c r="L35" s="294">
        <v>14079</v>
      </c>
      <c r="M35" s="295">
        <v>9819</v>
      </c>
      <c r="N35" s="296">
        <v>43.4</v>
      </c>
    </row>
    <row r="36" spans="1:16" ht="27" customHeight="1">
      <c r="A36" s="248"/>
      <c r="B36" s="244"/>
      <c r="C36" s="244"/>
      <c r="D36" s="244"/>
      <c r="E36" s="244"/>
      <c r="F36" s="244"/>
      <c r="G36" s="1130" t="s">
        <v>504</v>
      </c>
      <c r="H36" s="1131"/>
      <c r="I36" s="1131"/>
      <c r="J36" s="1132"/>
      <c r="K36" s="294" t="s">
        <v>488</v>
      </c>
      <c r="L36" s="294" t="s">
        <v>488</v>
      </c>
      <c r="M36" s="295">
        <v>427</v>
      </c>
      <c r="N36" s="296" t="s">
        <v>488</v>
      </c>
    </row>
    <row r="37" spans="1:16" ht="13.5" customHeight="1">
      <c r="A37" s="248"/>
      <c r="B37" s="244"/>
      <c r="C37" s="244"/>
      <c r="D37" s="244"/>
      <c r="E37" s="244"/>
      <c r="F37" s="244"/>
      <c r="G37" s="1130" t="s">
        <v>505</v>
      </c>
      <c r="H37" s="1131"/>
      <c r="I37" s="1131"/>
      <c r="J37" s="1132"/>
      <c r="K37" s="294">
        <v>24096</v>
      </c>
      <c r="L37" s="294">
        <v>53</v>
      </c>
      <c r="M37" s="295">
        <v>787</v>
      </c>
      <c r="N37" s="296">
        <v>-93.3</v>
      </c>
    </row>
    <row r="38" spans="1:16" ht="27" customHeight="1">
      <c r="A38" s="248"/>
      <c r="B38" s="244"/>
      <c r="C38" s="244"/>
      <c r="D38" s="244"/>
      <c r="E38" s="244"/>
      <c r="F38" s="244"/>
      <c r="G38" s="1133" t="s">
        <v>506</v>
      </c>
      <c r="H38" s="1134"/>
      <c r="I38" s="1134"/>
      <c r="J38" s="1135"/>
      <c r="K38" s="297">
        <v>187</v>
      </c>
      <c r="L38" s="297">
        <v>0</v>
      </c>
      <c r="M38" s="298">
        <v>3</v>
      </c>
      <c r="N38" s="299">
        <v>-100</v>
      </c>
      <c r="O38" s="293"/>
    </row>
    <row r="39" spans="1:16">
      <c r="A39" s="248"/>
      <c r="B39" s="244"/>
      <c r="C39" s="244"/>
      <c r="D39" s="244"/>
      <c r="E39" s="244"/>
      <c r="F39" s="244"/>
      <c r="G39" s="1133" t="s">
        <v>507</v>
      </c>
      <c r="H39" s="1134"/>
      <c r="I39" s="1134"/>
      <c r="J39" s="1135"/>
      <c r="K39" s="300">
        <v>-5938410</v>
      </c>
      <c r="L39" s="300">
        <v>-13107</v>
      </c>
      <c r="M39" s="301">
        <v>-8225</v>
      </c>
      <c r="N39" s="302">
        <v>59.4</v>
      </c>
      <c r="O39" s="293"/>
    </row>
    <row r="40" spans="1:16" ht="27" customHeight="1">
      <c r="A40" s="248"/>
      <c r="B40" s="244"/>
      <c r="C40" s="244"/>
      <c r="D40" s="244"/>
      <c r="E40" s="244"/>
      <c r="F40" s="244"/>
      <c r="G40" s="1130" t="s">
        <v>508</v>
      </c>
      <c r="H40" s="1131"/>
      <c r="I40" s="1131"/>
      <c r="J40" s="1132"/>
      <c r="K40" s="300">
        <v>-20159084</v>
      </c>
      <c r="L40" s="300">
        <v>-44493</v>
      </c>
      <c r="M40" s="301">
        <v>-31118</v>
      </c>
      <c r="N40" s="302">
        <v>43</v>
      </c>
      <c r="O40" s="293"/>
    </row>
    <row r="41" spans="1:16">
      <c r="A41" s="248"/>
      <c r="B41" s="244"/>
      <c r="C41" s="244"/>
      <c r="D41" s="244"/>
      <c r="E41" s="244"/>
      <c r="F41" s="244"/>
      <c r="G41" s="1136" t="s">
        <v>280</v>
      </c>
      <c r="H41" s="1137"/>
      <c r="I41" s="1137"/>
      <c r="J41" s="1138"/>
      <c r="K41" s="294">
        <v>5765113</v>
      </c>
      <c r="L41" s="300">
        <v>12724</v>
      </c>
      <c r="M41" s="301">
        <v>12068</v>
      </c>
      <c r="N41" s="302">
        <v>5.4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33243690</v>
      </c>
      <c r="J51" s="320">
        <v>74688</v>
      </c>
      <c r="K51" s="321">
        <v>25.6</v>
      </c>
      <c r="L51" s="322">
        <v>47155</v>
      </c>
      <c r="M51" s="323">
        <v>-1</v>
      </c>
      <c r="N51" s="324">
        <v>26.6</v>
      </c>
    </row>
    <row r="52" spans="1:14">
      <c r="A52" s="248"/>
      <c r="B52" s="244"/>
      <c r="C52" s="244"/>
      <c r="D52" s="244"/>
      <c r="E52" s="244"/>
      <c r="F52" s="244"/>
      <c r="G52" s="325"/>
      <c r="H52" s="326" t="s">
        <v>519</v>
      </c>
      <c r="I52" s="327">
        <v>16248652</v>
      </c>
      <c r="J52" s="328">
        <v>36506</v>
      </c>
      <c r="K52" s="329">
        <v>13.7</v>
      </c>
      <c r="L52" s="330">
        <v>26802</v>
      </c>
      <c r="M52" s="331">
        <v>-1.9</v>
      </c>
      <c r="N52" s="332">
        <v>15.6</v>
      </c>
    </row>
    <row r="53" spans="1:14">
      <c r="A53" s="248"/>
      <c r="B53" s="244"/>
      <c r="C53" s="244"/>
      <c r="D53" s="244"/>
      <c r="E53" s="244"/>
      <c r="F53" s="244"/>
      <c r="G53" s="310" t="s">
        <v>520</v>
      </c>
      <c r="H53" s="311"/>
      <c r="I53" s="319">
        <v>30644510</v>
      </c>
      <c r="J53" s="320">
        <v>68797</v>
      </c>
      <c r="K53" s="321">
        <v>-7.9</v>
      </c>
      <c r="L53" s="322">
        <v>43858</v>
      </c>
      <c r="M53" s="323">
        <v>-7</v>
      </c>
      <c r="N53" s="324">
        <v>-0.9</v>
      </c>
    </row>
    <row r="54" spans="1:14">
      <c r="A54" s="248"/>
      <c r="B54" s="244"/>
      <c r="C54" s="244"/>
      <c r="D54" s="244"/>
      <c r="E54" s="244"/>
      <c r="F54" s="244"/>
      <c r="G54" s="325"/>
      <c r="H54" s="326" t="s">
        <v>519</v>
      </c>
      <c r="I54" s="327">
        <v>11909729</v>
      </c>
      <c r="J54" s="328">
        <v>26737</v>
      </c>
      <c r="K54" s="329">
        <v>-26.8</v>
      </c>
      <c r="L54" s="330">
        <v>23714</v>
      </c>
      <c r="M54" s="331">
        <v>-11.5</v>
      </c>
      <c r="N54" s="332">
        <v>-15.3</v>
      </c>
    </row>
    <row r="55" spans="1:14">
      <c r="A55" s="248"/>
      <c r="B55" s="244"/>
      <c r="C55" s="244"/>
      <c r="D55" s="244"/>
      <c r="E55" s="244"/>
      <c r="F55" s="244"/>
      <c r="G55" s="310" t="s">
        <v>521</v>
      </c>
      <c r="H55" s="311"/>
      <c r="I55" s="319">
        <v>22629237</v>
      </c>
      <c r="J55" s="320">
        <v>50247</v>
      </c>
      <c r="K55" s="321">
        <v>-27</v>
      </c>
      <c r="L55" s="322">
        <v>41705</v>
      </c>
      <c r="M55" s="323">
        <v>-4.9000000000000004</v>
      </c>
      <c r="N55" s="324">
        <v>-22.1</v>
      </c>
    </row>
    <row r="56" spans="1:14">
      <c r="A56" s="248"/>
      <c r="B56" s="244"/>
      <c r="C56" s="244"/>
      <c r="D56" s="244"/>
      <c r="E56" s="244"/>
      <c r="F56" s="244"/>
      <c r="G56" s="325"/>
      <c r="H56" s="326" t="s">
        <v>519</v>
      </c>
      <c r="I56" s="327">
        <v>11789394</v>
      </c>
      <c r="J56" s="328">
        <v>26178</v>
      </c>
      <c r="K56" s="329">
        <v>-2.1</v>
      </c>
      <c r="L56" s="330">
        <v>22742</v>
      </c>
      <c r="M56" s="331">
        <v>-4.0999999999999996</v>
      </c>
      <c r="N56" s="332">
        <v>2</v>
      </c>
    </row>
    <row r="57" spans="1:14">
      <c r="A57" s="248"/>
      <c r="B57" s="244"/>
      <c r="C57" s="244"/>
      <c r="D57" s="244"/>
      <c r="E57" s="244"/>
      <c r="F57" s="244"/>
      <c r="G57" s="310" t="s">
        <v>522</v>
      </c>
      <c r="H57" s="311"/>
      <c r="I57" s="319">
        <v>24268926</v>
      </c>
      <c r="J57" s="320">
        <v>53675</v>
      </c>
      <c r="K57" s="321">
        <v>6.8</v>
      </c>
      <c r="L57" s="322">
        <v>47677</v>
      </c>
      <c r="M57" s="323">
        <v>14.3</v>
      </c>
      <c r="N57" s="324">
        <v>-7.5</v>
      </c>
    </row>
    <row r="58" spans="1:14">
      <c r="A58" s="248"/>
      <c r="B58" s="244"/>
      <c r="C58" s="244"/>
      <c r="D58" s="244"/>
      <c r="E58" s="244"/>
      <c r="F58" s="244"/>
      <c r="G58" s="325"/>
      <c r="H58" s="326" t="s">
        <v>519</v>
      </c>
      <c r="I58" s="327">
        <v>10404311</v>
      </c>
      <c r="J58" s="328">
        <v>23011</v>
      </c>
      <c r="K58" s="329">
        <v>-12.1</v>
      </c>
      <c r="L58" s="330">
        <v>23360</v>
      </c>
      <c r="M58" s="331">
        <v>2.7</v>
      </c>
      <c r="N58" s="332">
        <v>-14.8</v>
      </c>
    </row>
    <row r="59" spans="1:14">
      <c r="A59" s="248"/>
      <c r="B59" s="244"/>
      <c r="C59" s="244"/>
      <c r="D59" s="244"/>
      <c r="E59" s="244"/>
      <c r="F59" s="244"/>
      <c r="G59" s="310" t="s">
        <v>523</v>
      </c>
      <c r="H59" s="311"/>
      <c r="I59" s="319">
        <v>26153335</v>
      </c>
      <c r="J59" s="320">
        <v>57723</v>
      </c>
      <c r="K59" s="321">
        <v>7.5</v>
      </c>
      <c r="L59" s="322">
        <v>51613</v>
      </c>
      <c r="M59" s="323">
        <v>8.3000000000000007</v>
      </c>
      <c r="N59" s="324">
        <v>-0.8</v>
      </c>
    </row>
    <row r="60" spans="1:14">
      <c r="A60" s="248"/>
      <c r="B60" s="244"/>
      <c r="C60" s="244"/>
      <c r="D60" s="244"/>
      <c r="E60" s="244"/>
      <c r="F60" s="244"/>
      <c r="G60" s="325"/>
      <c r="H60" s="326" t="s">
        <v>519</v>
      </c>
      <c r="I60" s="333">
        <v>11747244</v>
      </c>
      <c r="J60" s="328">
        <v>25927</v>
      </c>
      <c r="K60" s="329">
        <v>12.7</v>
      </c>
      <c r="L60" s="330">
        <v>25872</v>
      </c>
      <c r="M60" s="331">
        <v>10.8</v>
      </c>
      <c r="N60" s="332">
        <v>1.9</v>
      </c>
    </row>
    <row r="61" spans="1:14">
      <c r="A61" s="248"/>
      <c r="B61" s="244"/>
      <c r="C61" s="244"/>
      <c r="D61" s="244"/>
      <c r="E61" s="244"/>
      <c r="F61" s="244"/>
      <c r="G61" s="310" t="s">
        <v>524</v>
      </c>
      <c r="H61" s="334"/>
      <c r="I61" s="335">
        <v>27387940</v>
      </c>
      <c r="J61" s="336">
        <v>61026</v>
      </c>
      <c r="K61" s="337">
        <v>1</v>
      </c>
      <c r="L61" s="338">
        <v>46402</v>
      </c>
      <c r="M61" s="339">
        <v>1.9</v>
      </c>
      <c r="N61" s="324">
        <v>-0.9</v>
      </c>
    </row>
    <row r="62" spans="1:14">
      <c r="A62" s="248"/>
      <c r="B62" s="244"/>
      <c r="C62" s="244"/>
      <c r="D62" s="244"/>
      <c r="E62" s="244"/>
      <c r="F62" s="244"/>
      <c r="G62" s="325"/>
      <c r="H62" s="326" t="s">
        <v>519</v>
      </c>
      <c r="I62" s="327">
        <v>12419866</v>
      </c>
      <c r="J62" s="328">
        <v>27672</v>
      </c>
      <c r="K62" s="329">
        <v>-2.9</v>
      </c>
      <c r="L62" s="330">
        <v>24498</v>
      </c>
      <c r="M62" s="331">
        <v>-0.8</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2.66</v>
      </c>
      <c r="G47" s="12">
        <v>2.64</v>
      </c>
      <c r="H47" s="12">
        <v>2.65</v>
      </c>
      <c r="I47" s="12">
        <v>2.63</v>
      </c>
      <c r="J47" s="13">
        <v>2.63</v>
      </c>
    </row>
    <row r="48" spans="2:10" ht="57.75" customHeight="1">
      <c r="B48" s="14"/>
      <c r="C48" s="1141" t="s">
        <v>4</v>
      </c>
      <c r="D48" s="1141"/>
      <c r="E48" s="1142"/>
      <c r="F48" s="15">
        <v>1.98</v>
      </c>
      <c r="G48" s="16">
        <v>2.02</v>
      </c>
      <c r="H48" s="16">
        <v>2.09</v>
      </c>
      <c r="I48" s="16">
        <v>2.09</v>
      </c>
      <c r="J48" s="17">
        <v>2.11</v>
      </c>
    </row>
    <row r="49" spans="2:10" ht="57.75" customHeight="1" thickBot="1">
      <c r="B49" s="18"/>
      <c r="C49" s="1143" t="s">
        <v>5</v>
      </c>
      <c r="D49" s="1143"/>
      <c r="E49" s="1144"/>
      <c r="F49" s="19">
        <v>2.0299999999999998</v>
      </c>
      <c r="G49" s="20">
        <v>2.0099999999999998</v>
      </c>
      <c r="H49" s="20">
        <v>2.04</v>
      </c>
      <c r="I49" s="20">
        <v>1.96</v>
      </c>
      <c r="J49" s="21">
        <v>1.97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v>4.96</v>
      </c>
      <c r="G34" s="33">
        <v>5.34</v>
      </c>
      <c r="H34" s="33">
        <v>5.9</v>
      </c>
      <c r="I34" s="33">
        <v>5.97</v>
      </c>
      <c r="J34" s="34">
        <v>6.09</v>
      </c>
      <c r="K34" s="22"/>
      <c r="L34" s="22"/>
      <c r="M34" s="22"/>
      <c r="N34" s="22"/>
      <c r="O34" s="22"/>
      <c r="P34" s="22"/>
    </row>
    <row r="35" spans="1:16" ht="39" customHeight="1">
      <c r="A35" s="22"/>
      <c r="B35" s="35"/>
      <c r="C35" s="1145" t="s">
        <v>532</v>
      </c>
      <c r="D35" s="1146"/>
      <c r="E35" s="1147"/>
      <c r="F35" s="36">
        <v>4.37</v>
      </c>
      <c r="G35" s="37">
        <v>4.04</v>
      </c>
      <c r="H35" s="37">
        <v>3.89</v>
      </c>
      <c r="I35" s="37">
        <v>3.74</v>
      </c>
      <c r="J35" s="38">
        <v>3.48</v>
      </c>
      <c r="K35" s="22"/>
      <c r="L35" s="22"/>
      <c r="M35" s="22"/>
      <c r="N35" s="22"/>
      <c r="O35" s="22"/>
      <c r="P35" s="22"/>
    </row>
    <row r="36" spans="1:16" ht="39" customHeight="1">
      <c r="A36" s="22"/>
      <c r="B36" s="35"/>
      <c r="C36" s="1145" t="s">
        <v>533</v>
      </c>
      <c r="D36" s="1146"/>
      <c r="E36" s="1147"/>
      <c r="F36" s="36">
        <v>2.85</v>
      </c>
      <c r="G36" s="37">
        <v>3.16</v>
      </c>
      <c r="H36" s="37">
        <v>2.99</v>
      </c>
      <c r="I36" s="37">
        <v>3.09</v>
      </c>
      <c r="J36" s="38">
        <v>3.22</v>
      </c>
      <c r="K36" s="22"/>
      <c r="L36" s="22"/>
      <c r="M36" s="22"/>
      <c r="N36" s="22"/>
      <c r="O36" s="22"/>
      <c r="P36" s="22"/>
    </row>
    <row r="37" spans="1:16" ht="39" customHeight="1">
      <c r="A37" s="22"/>
      <c r="B37" s="35"/>
      <c r="C37" s="1145" t="s">
        <v>534</v>
      </c>
      <c r="D37" s="1146"/>
      <c r="E37" s="1147"/>
      <c r="F37" s="36">
        <v>1.04</v>
      </c>
      <c r="G37" s="37">
        <v>1.56</v>
      </c>
      <c r="H37" s="37">
        <v>2.04</v>
      </c>
      <c r="I37" s="37">
        <v>2.27</v>
      </c>
      <c r="J37" s="38">
        <v>2.4500000000000002</v>
      </c>
      <c r="K37" s="22"/>
      <c r="L37" s="22"/>
      <c r="M37" s="22"/>
      <c r="N37" s="22"/>
      <c r="O37" s="22"/>
      <c r="P37" s="22"/>
    </row>
    <row r="38" spans="1:16" ht="39" customHeight="1">
      <c r="A38" s="22"/>
      <c r="B38" s="35"/>
      <c r="C38" s="1145" t="s">
        <v>535</v>
      </c>
      <c r="D38" s="1146"/>
      <c r="E38" s="1147"/>
      <c r="F38" s="36">
        <v>1.92</v>
      </c>
      <c r="G38" s="37">
        <v>1.95</v>
      </c>
      <c r="H38" s="37">
        <v>2.0099999999999998</v>
      </c>
      <c r="I38" s="37">
        <v>1.99</v>
      </c>
      <c r="J38" s="38">
        <v>2.02</v>
      </c>
      <c r="K38" s="22"/>
      <c r="L38" s="22"/>
      <c r="M38" s="22"/>
      <c r="N38" s="22"/>
      <c r="O38" s="22"/>
      <c r="P38" s="22"/>
    </row>
    <row r="39" spans="1:16" ht="39" customHeight="1">
      <c r="A39" s="22"/>
      <c r="B39" s="35"/>
      <c r="C39" s="1145" t="s">
        <v>536</v>
      </c>
      <c r="D39" s="1146"/>
      <c r="E39" s="1147"/>
      <c r="F39" s="36">
        <v>1.04</v>
      </c>
      <c r="G39" s="37">
        <v>1.1599999999999999</v>
      </c>
      <c r="H39" s="37">
        <v>1.27</v>
      </c>
      <c r="I39" s="37">
        <v>1.4</v>
      </c>
      <c r="J39" s="38">
        <v>1.47</v>
      </c>
      <c r="K39" s="22"/>
      <c r="L39" s="22"/>
      <c r="M39" s="22"/>
      <c r="N39" s="22"/>
      <c r="O39" s="22"/>
      <c r="P39" s="22"/>
    </row>
    <row r="40" spans="1:16" ht="39" customHeight="1">
      <c r="A40" s="22"/>
      <c r="B40" s="35"/>
      <c r="C40" s="1145" t="s">
        <v>537</v>
      </c>
      <c r="D40" s="1146"/>
      <c r="E40" s="1147"/>
      <c r="F40" s="36" t="s">
        <v>538</v>
      </c>
      <c r="G40" s="37">
        <v>0.12</v>
      </c>
      <c r="H40" s="37">
        <v>0.42</v>
      </c>
      <c r="I40" s="37">
        <v>0.65</v>
      </c>
      <c r="J40" s="38">
        <v>1.3</v>
      </c>
      <c r="K40" s="22"/>
      <c r="L40" s="22"/>
      <c r="M40" s="22"/>
      <c r="N40" s="22"/>
      <c r="O40" s="22"/>
      <c r="P40" s="22"/>
    </row>
    <row r="41" spans="1:16" ht="39" customHeight="1">
      <c r="A41" s="22"/>
      <c r="B41" s="35"/>
      <c r="C41" s="1145" t="s">
        <v>539</v>
      </c>
      <c r="D41" s="1146"/>
      <c r="E41" s="1147"/>
      <c r="F41" s="36">
        <v>2.13</v>
      </c>
      <c r="G41" s="37">
        <v>1.97</v>
      </c>
      <c r="H41" s="37">
        <v>1.75</v>
      </c>
      <c r="I41" s="37">
        <v>1.72</v>
      </c>
      <c r="J41" s="38">
        <v>1.05</v>
      </c>
      <c r="K41" s="22"/>
      <c r="L41" s="22"/>
      <c r="M41" s="22"/>
      <c r="N41" s="22"/>
      <c r="O41" s="22"/>
      <c r="P41" s="22"/>
    </row>
    <row r="42" spans="1:16" ht="39" customHeight="1">
      <c r="A42" s="22"/>
      <c r="B42" s="39"/>
      <c r="C42" s="1145" t="s">
        <v>540</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541</v>
      </c>
      <c r="D43" s="1149"/>
      <c r="E43" s="1150"/>
      <c r="F43" s="41">
        <v>1.42</v>
      </c>
      <c r="G43" s="42">
        <v>1.37</v>
      </c>
      <c r="H43" s="42">
        <v>1.93</v>
      </c>
      <c r="I43" s="42">
        <v>2.17</v>
      </c>
      <c r="J43" s="43">
        <v>2.88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25587</v>
      </c>
      <c r="L45" s="60">
        <v>25182</v>
      </c>
      <c r="M45" s="60">
        <v>25406</v>
      </c>
      <c r="N45" s="60">
        <v>25014</v>
      </c>
      <c r="O45" s="61">
        <v>25460</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7094</v>
      </c>
      <c r="L48" s="64">
        <v>7304</v>
      </c>
      <c r="M48" s="64">
        <v>6695</v>
      </c>
      <c r="N48" s="64">
        <v>6867</v>
      </c>
      <c r="O48" s="65">
        <v>6379</v>
      </c>
      <c r="P48" s="48"/>
      <c r="Q48" s="48"/>
      <c r="R48" s="48"/>
      <c r="S48" s="48"/>
      <c r="T48" s="48"/>
      <c r="U48" s="48"/>
    </row>
    <row r="49" spans="1:21" ht="30.75" customHeight="1">
      <c r="A49" s="48"/>
      <c r="B49" s="1163"/>
      <c r="C49" s="1164"/>
      <c r="D49" s="62"/>
      <c r="E49" s="1155" t="s">
        <v>16</v>
      </c>
      <c r="F49" s="1155"/>
      <c r="G49" s="1155"/>
      <c r="H49" s="1155"/>
      <c r="I49" s="1155"/>
      <c r="J49" s="1156"/>
      <c r="K49" s="63" t="s">
        <v>488</v>
      </c>
      <c r="L49" s="64" t="s">
        <v>488</v>
      </c>
      <c r="M49" s="64" t="s">
        <v>488</v>
      </c>
      <c r="N49" s="64" t="s">
        <v>488</v>
      </c>
      <c r="O49" s="65" t="s">
        <v>488</v>
      </c>
      <c r="P49" s="48"/>
      <c r="Q49" s="48"/>
      <c r="R49" s="48"/>
      <c r="S49" s="48"/>
      <c r="T49" s="48"/>
      <c r="U49" s="48"/>
    </row>
    <row r="50" spans="1:21" ht="30.75" customHeight="1">
      <c r="A50" s="48"/>
      <c r="B50" s="1163"/>
      <c r="C50" s="1164"/>
      <c r="D50" s="62"/>
      <c r="E50" s="1155" t="s">
        <v>17</v>
      </c>
      <c r="F50" s="1155"/>
      <c r="G50" s="1155"/>
      <c r="H50" s="1155"/>
      <c r="I50" s="1155"/>
      <c r="J50" s="1156"/>
      <c r="K50" s="63">
        <v>56</v>
      </c>
      <c r="L50" s="64">
        <v>54</v>
      </c>
      <c r="M50" s="64">
        <v>51</v>
      </c>
      <c r="N50" s="64">
        <v>32</v>
      </c>
      <c r="O50" s="65">
        <v>24</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25625</v>
      </c>
      <c r="L52" s="64">
        <v>25608</v>
      </c>
      <c r="M52" s="64">
        <v>25260</v>
      </c>
      <c r="N52" s="64">
        <v>25610</v>
      </c>
      <c r="O52" s="65">
        <v>26096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7113</v>
      </c>
      <c r="L53" s="69">
        <v>6933</v>
      </c>
      <c r="M53" s="69">
        <v>6893</v>
      </c>
      <c r="N53" s="69">
        <v>6303</v>
      </c>
      <c r="O53" s="70">
        <v>5767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kndp</cp:lastModifiedBy>
  <cp:lastPrinted>2016-04-14T06:15:11Z</cp:lastPrinted>
  <dcterms:created xsi:type="dcterms:W3CDTF">2016-02-15T01:16:41Z</dcterms:created>
  <dcterms:modified xsi:type="dcterms:W3CDTF">2016-04-14T06:21:04Z</dcterms:modified>
  <cp:category/>
</cp:coreProperties>
</file>