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7815" windowHeight="8070" tabRatio="592" activeTab="0"/>
  </bookViews>
  <sheets>
    <sheet name="給付費" sheetId="1" r:id="rId1"/>
    <sheet name="諸率" sheetId="2" r:id="rId2"/>
  </sheets>
  <definedNames>
    <definedName name="_xlnm.Print_Area" localSheetId="0">'給付費'!$A$1:$M$29</definedName>
    <definedName name="_xlnm.Print_Area" localSheetId="1">'諸率'!$A$1:$V$35</definedName>
  </definedNames>
  <calcPr fullCalcOnLoad="1"/>
</workbook>
</file>

<file path=xl/sharedStrings.xml><?xml version="1.0" encoding="utf-8"?>
<sst xmlns="http://schemas.openxmlformats.org/spreadsheetml/2006/main" count="99" uniqueCount="52">
  <si>
    <t>歯　　　　　　科</t>
  </si>
  <si>
    <t>施  設  療  養　費</t>
  </si>
  <si>
    <t xml:space="preserve"> 訪問看護療養費</t>
  </si>
  <si>
    <t>合　　　　　　計</t>
  </si>
  <si>
    <t xml:space="preserve"> 計</t>
  </si>
  <si>
    <t>入　　　　　院</t>
  </si>
  <si>
    <t>入　　院　　外</t>
  </si>
  <si>
    <t>件     数</t>
  </si>
  <si>
    <t>件   数</t>
  </si>
  <si>
    <t>件  数</t>
  </si>
  <si>
    <t>件 数</t>
  </si>
  <si>
    <t>小 松 市</t>
  </si>
  <si>
    <t>加 賀 市</t>
  </si>
  <si>
    <t>川 北 町</t>
  </si>
  <si>
    <t>入院外</t>
  </si>
  <si>
    <t>歯科</t>
  </si>
  <si>
    <t>入 院</t>
  </si>
  <si>
    <t>１日当たり診療費 (円)</t>
  </si>
  <si>
    <t>１人当たり医療費 (円)</t>
  </si>
  <si>
    <t>診療費計</t>
  </si>
  <si>
    <t>総 計</t>
  </si>
  <si>
    <t>医　　　　　　　　　　　　　　　　　　　　科</t>
  </si>
  <si>
    <t>能 美 市</t>
  </si>
  <si>
    <t>市町名</t>
  </si>
  <si>
    <t>市町名</t>
  </si>
  <si>
    <t>資料：石川県後期高齢者医療広域連合</t>
  </si>
  <si>
    <t>（注）一部負担金含む</t>
  </si>
  <si>
    <t>薬剤の支給</t>
  </si>
  <si>
    <t>入院時食事療養費・
入院時生活療養費</t>
  </si>
  <si>
    <t>医 療 費 の 支 給 等</t>
  </si>
  <si>
    <t>受診率（月、100人当たり）</t>
  </si>
  <si>
    <t xml:space="preserve"> 金　　額（千円）</t>
  </si>
  <si>
    <t>１件当たり日数（日）</t>
  </si>
  <si>
    <t>１件当たり診療費 (円)</t>
  </si>
  <si>
    <t>市町名</t>
  </si>
  <si>
    <t xml:space="preserve"> 総 人 口</t>
  </si>
  <si>
    <t>診療費
計</t>
  </si>
  <si>
    <t>（１）医療費</t>
  </si>
  <si>
    <t>③ 総人口に占める被保険者の割合</t>
  </si>
  <si>
    <t>　① 後期高齢者医療診療費</t>
  </si>
  <si>
    <t>② 後期高齢者医療費諸率</t>
  </si>
  <si>
    <t>　　　被保険者数：年度の平均値</t>
  </si>
  <si>
    <t>石 川 県</t>
  </si>
  <si>
    <t>被保険者数</t>
  </si>
  <si>
    <t>被保険者数／
総人口</t>
  </si>
  <si>
    <t>平成25年度</t>
  </si>
  <si>
    <t>加 賀 市</t>
  </si>
  <si>
    <t>平成２５年度</t>
  </si>
  <si>
    <t>平成２５年度</t>
  </si>
  <si>
    <t>（注）総人口：平成25年10月1日現在</t>
  </si>
  <si>
    <t>18　後期高齢者医療制度</t>
  </si>
  <si>
    <t>南 加 賀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</si>
</sst>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0_ "/>
    <numFmt numFmtId="179" formatCode="#,##0.0_ "/>
    <numFmt numFmtId="180" formatCode="#,##0_);[Red]\(#,##0\)"/>
    <numFmt numFmtId="181" formatCode="0.0\ "/>
    <numFmt numFmtId="182" formatCode="0.0__"/>
    <numFmt numFmtId="183" formatCode="0.0_);[Red]\(0.0\)"/>
    <numFmt numFmtId="184" formatCode="#,##0.00_ "/>
    <numFmt numFmtId="185" formatCode="_ * #,##0_ ;_ * \-#,##0_ ;_ * &quot;-&quot;_ ;_ @__\ "/>
    <numFmt numFmtId="186" formatCode="0_ "/>
    <numFmt numFmtId="187" formatCode="0.000_ "/>
    <numFmt numFmtId="188" formatCode="0.0000_ "/>
    <numFmt numFmtId="189" formatCode="0.000%"/>
    <numFmt numFmtId="190" formatCode="0.0%"/>
    <numFmt numFmtId="191" formatCode="0.0_);\(0.0\)"/>
    <numFmt numFmtId="192" formatCode="#,##0;\-#,##0;&quot;－&quot;"/>
    <numFmt numFmtId="193" formatCode="#,##0.0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2"/>
      <name val="ＭＳ 明朝"/>
      <family val="1"/>
    </font>
    <font>
      <sz val="11"/>
      <color indexed="10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明朝"/>
      <family val="1"/>
    </font>
    <font>
      <b/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57" fontId="5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6" fontId="5" fillId="0" borderId="14" xfId="0" applyNumberFormat="1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176" fontId="5" fillId="0" borderId="15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33" borderId="0" xfId="0" applyFont="1" applyFill="1" applyBorder="1" applyAlignment="1">
      <alignment horizontal="right"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/>
    </xf>
    <xf numFmtId="0" fontId="7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 horizontal="right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176" fontId="5" fillId="0" borderId="21" xfId="0" applyNumberFormat="1" applyFont="1" applyBorder="1" applyAlignment="1">
      <alignment vertical="center"/>
    </xf>
    <xf numFmtId="0" fontId="6" fillId="33" borderId="2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23" xfId="0" applyFont="1" applyBorder="1" applyAlignment="1">
      <alignment/>
    </xf>
    <xf numFmtId="0" fontId="8" fillId="0" borderId="23" xfId="0" applyFont="1" applyBorder="1" applyAlignment="1">
      <alignment/>
    </xf>
    <xf numFmtId="41" fontId="5" fillId="0" borderId="10" xfId="0" applyNumberFormat="1" applyFont="1" applyBorder="1" applyAlignment="1">
      <alignment vertical="center"/>
    </xf>
    <xf numFmtId="41" fontId="5" fillId="0" borderId="14" xfId="0" applyNumberFormat="1" applyFont="1" applyBorder="1" applyAlignment="1">
      <alignment vertical="center"/>
    </xf>
    <xf numFmtId="41" fontId="5" fillId="0" borderId="15" xfId="0" applyNumberFormat="1" applyFont="1" applyBorder="1" applyAlignment="1">
      <alignment vertical="center"/>
    </xf>
    <xf numFmtId="41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76" fontId="9" fillId="0" borderId="0" xfId="5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/>
    </xf>
    <xf numFmtId="192" fontId="9" fillId="0" borderId="0" xfId="50" applyNumberFormat="1" applyFont="1" applyFill="1" applyBorder="1" applyAlignment="1" applyProtection="1">
      <alignment horizontal="right" vertical="center"/>
      <protection locked="0"/>
    </xf>
    <xf numFmtId="0" fontId="5" fillId="0" borderId="24" xfId="0" applyFont="1" applyBorder="1" applyAlignment="1">
      <alignment/>
    </xf>
    <xf numFmtId="0" fontId="5" fillId="0" borderId="0" xfId="0" applyFont="1" applyAlignment="1">
      <alignment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 wrapText="1"/>
    </xf>
    <xf numFmtId="3" fontId="6" fillId="33" borderId="0" xfId="0" applyNumberFormat="1" applyFont="1" applyFill="1" applyBorder="1" applyAlignment="1">
      <alignment horizontal="right" wrapText="1"/>
    </xf>
    <xf numFmtId="3" fontId="6" fillId="33" borderId="0" xfId="0" applyNumberFormat="1" applyFont="1" applyFill="1" applyBorder="1" applyAlignment="1">
      <alignment horizontal="right" vertical="center"/>
    </xf>
    <xf numFmtId="57" fontId="5" fillId="0" borderId="0" xfId="0" applyNumberFormat="1" applyFont="1" applyAlignment="1">
      <alignment horizontal="right"/>
    </xf>
    <xf numFmtId="0" fontId="6" fillId="33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23" xfId="0" applyFont="1" applyBorder="1" applyAlignment="1">
      <alignment/>
    </xf>
    <xf numFmtId="0" fontId="11" fillId="0" borderId="0" xfId="0" applyFont="1" applyFill="1" applyAlignment="1">
      <alignment/>
    </xf>
    <xf numFmtId="176" fontId="5" fillId="0" borderId="25" xfId="0" applyNumberFormat="1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176" fontId="5" fillId="0" borderId="24" xfId="0" applyNumberFormat="1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176" fontId="5" fillId="0" borderId="28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176" fontId="5" fillId="0" borderId="30" xfId="0" applyNumberFormat="1" applyFont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41" fontId="5" fillId="0" borderId="24" xfId="0" applyNumberFormat="1" applyFont="1" applyBorder="1" applyAlignment="1">
      <alignment vertical="center"/>
    </xf>
    <xf numFmtId="0" fontId="12" fillId="0" borderId="0" xfId="0" applyFont="1" applyAlignment="1">
      <alignment/>
    </xf>
    <xf numFmtId="178" fontId="48" fillId="33" borderId="0" xfId="0" applyNumberFormat="1" applyFont="1" applyFill="1" applyBorder="1" applyAlignment="1">
      <alignment horizontal="right" wrapText="1"/>
    </xf>
    <xf numFmtId="3" fontId="48" fillId="33" borderId="0" xfId="0" applyNumberFormat="1" applyFont="1" applyFill="1" applyBorder="1" applyAlignment="1">
      <alignment horizontal="right" wrapText="1"/>
    </xf>
    <xf numFmtId="0" fontId="48" fillId="0" borderId="23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Alignment="1">
      <alignment/>
    </xf>
    <xf numFmtId="0" fontId="48" fillId="0" borderId="0" xfId="0" applyFont="1" applyFill="1" applyBorder="1" applyAlignment="1">
      <alignment/>
    </xf>
    <xf numFmtId="180" fontId="5" fillId="33" borderId="31" xfId="0" applyNumberFormat="1" applyFont="1" applyFill="1" applyBorder="1" applyAlignment="1">
      <alignment horizontal="right" wrapText="1"/>
    </xf>
    <xf numFmtId="180" fontId="5" fillId="33" borderId="32" xfId="0" applyNumberFormat="1" applyFont="1" applyFill="1" applyBorder="1" applyAlignment="1">
      <alignment horizontal="right" wrapText="1"/>
    </xf>
    <xf numFmtId="180" fontId="5" fillId="33" borderId="33" xfId="0" applyNumberFormat="1" applyFont="1" applyFill="1" applyBorder="1" applyAlignment="1">
      <alignment horizontal="right" wrapText="1"/>
    </xf>
    <xf numFmtId="180" fontId="5" fillId="33" borderId="19" xfId="0" applyNumberFormat="1" applyFont="1" applyFill="1" applyBorder="1" applyAlignment="1">
      <alignment horizontal="right" wrapText="1"/>
    </xf>
    <xf numFmtId="176" fontId="5" fillId="0" borderId="13" xfId="0" applyNumberFormat="1" applyFont="1" applyFill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/>
    </xf>
    <xf numFmtId="176" fontId="5" fillId="0" borderId="34" xfId="0" applyNumberFormat="1" applyFont="1" applyBorder="1" applyAlignment="1">
      <alignment/>
    </xf>
    <xf numFmtId="176" fontId="5" fillId="0" borderId="35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/>
    </xf>
    <xf numFmtId="176" fontId="5" fillId="0" borderId="35" xfId="0" applyNumberFormat="1" applyFont="1" applyBorder="1" applyAlignment="1">
      <alignment/>
    </xf>
    <xf numFmtId="176" fontId="5" fillId="0" borderId="36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/>
    </xf>
    <xf numFmtId="176" fontId="5" fillId="0" borderId="36" xfId="0" applyNumberFormat="1" applyFont="1" applyBorder="1" applyAlignment="1">
      <alignment/>
    </xf>
    <xf numFmtId="176" fontId="5" fillId="0" borderId="26" xfId="0" applyNumberFormat="1" applyFont="1" applyBorder="1" applyAlignment="1">
      <alignment vertical="center"/>
    </xf>
    <xf numFmtId="178" fontId="5" fillId="33" borderId="31" xfId="0" applyNumberFormat="1" applyFont="1" applyFill="1" applyBorder="1" applyAlignment="1">
      <alignment horizontal="right" wrapText="1"/>
    </xf>
    <xf numFmtId="4" fontId="5" fillId="33" borderId="31" xfId="0" applyNumberFormat="1" applyFont="1" applyFill="1" applyBorder="1" applyAlignment="1">
      <alignment horizontal="right" wrapText="1"/>
    </xf>
    <xf numFmtId="3" fontId="5" fillId="33" borderId="31" xfId="0" applyNumberFormat="1" applyFont="1" applyFill="1" applyBorder="1" applyAlignment="1">
      <alignment horizontal="right" wrapText="1"/>
    </xf>
    <xf numFmtId="178" fontId="5" fillId="33" borderId="37" xfId="0" applyNumberFormat="1" applyFont="1" applyFill="1" applyBorder="1" applyAlignment="1">
      <alignment horizontal="right" wrapText="1"/>
    </xf>
    <xf numFmtId="178" fontId="5" fillId="33" borderId="32" xfId="0" applyNumberFormat="1" applyFont="1" applyFill="1" applyBorder="1" applyAlignment="1">
      <alignment horizontal="right" wrapText="1"/>
    </xf>
    <xf numFmtId="4" fontId="5" fillId="33" borderId="32" xfId="0" applyNumberFormat="1" applyFont="1" applyFill="1" applyBorder="1" applyAlignment="1">
      <alignment horizontal="right" wrapText="1"/>
    </xf>
    <xf numFmtId="3" fontId="5" fillId="33" borderId="32" xfId="0" applyNumberFormat="1" applyFont="1" applyFill="1" applyBorder="1" applyAlignment="1">
      <alignment horizontal="right" wrapText="1"/>
    </xf>
    <xf numFmtId="178" fontId="5" fillId="33" borderId="33" xfId="0" applyNumberFormat="1" applyFont="1" applyFill="1" applyBorder="1" applyAlignment="1">
      <alignment horizontal="right" wrapText="1"/>
    </xf>
    <xf numFmtId="4" fontId="5" fillId="33" borderId="33" xfId="0" applyNumberFormat="1" applyFont="1" applyFill="1" applyBorder="1" applyAlignment="1">
      <alignment horizontal="right" wrapText="1"/>
    </xf>
    <xf numFmtId="3" fontId="5" fillId="33" borderId="33" xfId="0" applyNumberFormat="1" applyFont="1" applyFill="1" applyBorder="1" applyAlignment="1">
      <alignment horizontal="right" wrapText="1"/>
    </xf>
    <xf numFmtId="178" fontId="5" fillId="33" borderId="19" xfId="0" applyNumberFormat="1" applyFont="1" applyFill="1" applyBorder="1" applyAlignment="1">
      <alignment horizontal="right" wrapText="1"/>
    </xf>
    <xf numFmtId="4" fontId="5" fillId="33" borderId="19" xfId="0" applyNumberFormat="1" applyFont="1" applyFill="1" applyBorder="1" applyAlignment="1">
      <alignment horizontal="right" wrapText="1"/>
    </xf>
    <xf numFmtId="3" fontId="5" fillId="33" borderId="19" xfId="0" applyNumberFormat="1" applyFont="1" applyFill="1" applyBorder="1" applyAlignment="1">
      <alignment horizontal="right" wrapText="1"/>
    </xf>
    <xf numFmtId="0" fontId="6" fillId="33" borderId="38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34" borderId="41" xfId="0" applyFont="1" applyFill="1" applyBorder="1" applyAlignment="1">
      <alignment horizontal="center" vertical="center"/>
    </xf>
    <xf numFmtId="0" fontId="5" fillId="34" borderId="42" xfId="0" applyFont="1" applyFill="1" applyBorder="1" applyAlignment="1">
      <alignment horizontal="center" vertical="center"/>
    </xf>
    <xf numFmtId="0" fontId="5" fillId="34" borderId="43" xfId="0" applyFont="1" applyFill="1" applyBorder="1" applyAlignment="1">
      <alignment horizontal="center" vertical="center"/>
    </xf>
    <xf numFmtId="0" fontId="5" fillId="34" borderId="44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41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45" xfId="0" applyFont="1" applyFill="1" applyBorder="1" applyAlignment="1">
      <alignment horizontal="center" vertical="center"/>
    </xf>
    <xf numFmtId="176" fontId="5" fillId="0" borderId="26" xfId="0" applyNumberFormat="1" applyFont="1" applyFill="1" applyBorder="1" applyAlignment="1">
      <alignment vertical="center"/>
    </xf>
    <xf numFmtId="176" fontId="5" fillId="0" borderId="27" xfId="0" applyNumberFormat="1" applyFont="1" applyFill="1" applyBorder="1" applyAlignment="1">
      <alignment vertical="center"/>
    </xf>
    <xf numFmtId="180" fontId="5" fillId="0" borderId="34" xfId="0" applyNumberFormat="1" applyFont="1" applyFill="1" applyBorder="1" applyAlignment="1">
      <alignment vertical="center"/>
    </xf>
    <xf numFmtId="180" fontId="5" fillId="0" borderId="25" xfId="0" applyNumberFormat="1" applyFont="1" applyFill="1" applyBorder="1" applyAlignment="1">
      <alignment vertical="center"/>
    </xf>
    <xf numFmtId="190" fontId="5" fillId="0" borderId="34" xfId="0" applyNumberFormat="1" applyFont="1" applyBorder="1" applyAlignment="1">
      <alignment vertical="center"/>
    </xf>
    <xf numFmtId="190" fontId="5" fillId="0" borderId="25" xfId="0" applyNumberFormat="1" applyFont="1" applyBorder="1" applyAlignment="1">
      <alignment vertical="center"/>
    </xf>
    <xf numFmtId="190" fontId="5" fillId="0" borderId="35" xfId="0" applyNumberFormat="1" applyFont="1" applyBorder="1" applyAlignment="1">
      <alignment vertical="center"/>
    </xf>
    <xf numFmtId="190" fontId="5" fillId="0" borderId="28" xfId="0" applyNumberFormat="1" applyFont="1" applyBorder="1" applyAlignment="1">
      <alignment vertical="center"/>
    </xf>
    <xf numFmtId="180" fontId="5" fillId="0" borderId="35" xfId="0" applyNumberFormat="1" applyFont="1" applyFill="1" applyBorder="1" applyAlignment="1">
      <alignment vertical="center"/>
    </xf>
    <xf numFmtId="180" fontId="5" fillId="0" borderId="28" xfId="0" applyNumberFormat="1" applyFont="1" applyFill="1" applyBorder="1" applyAlignment="1">
      <alignment vertical="center"/>
    </xf>
    <xf numFmtId="180" fontId="5" fillId="0" borderId="36" xfId="0" applyNumberFormat="1" applyFont="1" applyFill="1" applyBorder="1" applyAlignment="1">
      <alignment vertical="center"/>
    </xf>
    <xf numFmtId="180" fontId="5" fillId="0" borderId="29" xfId="0" applyNumberFormat="1" applyFont="1" applyFill="1" applyBorder="1" applyAlignment="1">
      <alignment vertical="center"/>
    </xf>
    <xf numFmtId="180" fontId="5" fillId="0" borderId="26" xfId="0" applyNumberFormat="1" applyFont="1" applyFill="1" applyBorder="1" applyAlignment="1">
      <alignment vertical="center"/>
    </xf>
    <xf numFmtId="180" fontId="5" fillId="0" borderId="27" xfId="0" applyNumberFormat="1" applyFont="1" applyFill="1" applyBorder="1" applyAlignment="1">
      <alignment vertical="center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176" fontId="5" fillId="0" borderId="3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5" fillId="0" borderId="35" xfId="0" applyNumberFormat="1" applyFont="1" applyFill="1" applyBorder="1" applyAlignment="1">
      <alignment vertical="center"/>
    </xf>
    <xf numFmtId="176" fontId="5" fillId="0" borderId="28" xfId="0" applyNumberFormat="1" applyFont="1" applyFill="1" applyBorder="1" applyAlignment="1">
      <alignment vertical="center"/>
    </xf>
    <xf numFmtId="176" fontId="5" fillId="0" borderId="36" xfId="0" applyNumberFormat="1" applyFont="1" applyFill="1" applyBorder="1" applyAlignment="1">
      <alignment vertical="center"/>
    </xf>
    <xf numFmtId="176" fontId="5" fillId="0" borderId="29" xfId="0" applyNumberFormat="1" applyFont="1" applyFill="1" applyBorder="1" applyAlignment="1">
      <alignment vertical="center"/>
    </xf>
    <xf numFmtId="190" fontId="5" fillId="0" borderId="46" xfId="0" applyNumberFormat="1" applyFont="1" applyBorder="1" applyAlignment="1">
      <alignment vertical="center"/>
    </xf>
    <xf numFmtId="190" fontId="5" fillId="0" borderId="47" xfId="0" applyNumberFormat="1" applyFont="1" applyBorder="1" applyAlignment="1">
      <alignment vertical="center"/>
    </xf>
    <xf numFmtId="0" fontId="6" fillId="33" borderId="17" xfId="0" applyFont="1" applyFill="1" applyBorder="1" applyAlignment="1">
      <alignment horizontal="center" vertical="center" wrapText="1"/>
    </xf>
    <xf numFmtId="190" fontId="5" fillId="0" borderId="26" xfId="0" applyNumberFormat="1" applyFont="1" applyBorder="1" applyAlignment="1">
      <alignment vertical="center"/>
    </xf>
    <xf numFmtId="190" fontId="5" fillId="0" borderId="27" xfId="0" applyNumberFormat="1" applyFont="1" applyBorder="1" applyAlignment="1">
      <alignment vertical="center"/>
    </xf>
    <xf numFmtId="0" fontId="6" fillId="34" borderId="48" xfId="0" applyFont="1" applyFill="1" applyBorder="1" applyAlignment="1">
      <alignment horizontal="center" vertical="center" wrapText="1"/>
    </xf>
    <xf numFmtId="0" fontId="6" fillId="34" borderId="49" xfId="0" applyFont="1" applyFill="1" applyBorder="1" applyAlignment="1">
      <alignment horizontal="center" vertical="center" wrapText="1"/>
    </xf>
    <xf numFmtId="0" fontId="5" fillId="34" borderId="50" xfId="0" applyFont="1" applyFill="1" applyBorder="1" applyAlignment="1">
      <alignment horizontal="center" vertical="center" wrapText="1"/>
    </xf>
    <xf numFmtId="0" fontId="6" fillId="34" borderId="50" xfId="0" applyFont="1" applyFill="1" applyBorder="1" applyAlignment="1">
      <alignment horizontal="center" vertical="center" wrapText="1"/>
    </xf>
    <xf numFmtId="0" fontId="5" fillId="34" borderId="42" xfId="0" applyFont="1" applyFill="1" applyBorder="1" applyAlignment="1">
      <alignment horizontal="center" vertical="center" wrapText="1"/>
    </xf>
    <xf numFmtId="0" fontId="5" fillId="34" borderId="43" xfId="0" applyFont="1" applyFill="1" applyBorder="1" applyAlignment="1">
      <alignment horizontal="center" vertical="center" wrapText="1"/>
    </xf>
    <xf numFmtId="0" fontId="5" fillId="34" borderId="44" xfId="0" applyFont="1" applyFill="1" applyBorder="1" applyAlignment="1">
      <alignment horizontal="center" vertical="center" wrapText="1"/>
    </xf>
    <xf numFmtId="0" fontId="49" fillId="0" borderId="0" xfId="50" applyNumberFormat="1" applyFont="1" applyFill="1" applyBorder="1" applyAlignment="1" applyProtection="1">
      <alignment horizontal="center" vertical="center" wrapText="1"/>
      <protection/>
    </xf>
    <xf numFmtId="0" fontId="10" fillId="0" borderId="0" xfId="5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Font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showGridLines="0" tabSelected="1" zoomScale="110" zoomScaleNormal="110" zoomScaleSheetLayoutView="100" workbookViewId="0" topLeftCell="A1">
      <selection activeCell="F1" sqref="F1"/>
    </sheetView>
  </sheetViews>
  <sheetFormatPr defaultColWidth="9.00390625" defaultRowHeight="13.5"/>
  <cols>
    <col min="1" max="1" width="9.00390625" style="2" customWidth="1"/>
    <col min="2" max="2" width="11.625" style="2" customWidth="1"/>
    <col min="3" max="3" width="17.25390625" style="2" customWidth="1"/>
    <col min="4" max="4" width="9.50390625" style="2" customWidth="1"/>
    <col min="5" max="5" width="16.50390625" style="2" customWidth="1"/>
    <col min="6" max="6" width="12.25390625" style="2" customWidth="1"/>
    <col min="7" max="7" width="16.375" style="2" customWidth="1"/>
    <col min="8" max="8" width="12.00390625" style="2" customWidth="1"/>
    <col min="9" max="9" width="17.50390625" style="2" customWidth="1"/>
    <col min="10" max="10" width="13.00390625" style="2" customWidth="1"/>
    <col min="11" max="11" width="16.375" style="2" customWidth="1"/>
    <col min="12" max="12" width="9.375" style="2" customWidth="1"/>
    <col min="13" max="13" width="17.75390625" style="2" customWidth="1"/>
    <col min="14" max="14" width="9.375" style="2" bestFit="1" customWidth="1"/>
    <col min="15" max="15" width="11.375" style="2" customWidth="1"/>
    <col min="16" max="16" width="9.25390625" style="2" bestFit="1" customWidth="1"/>
    <col min="17" max="17" width="12.125" style="2" customWidth="1"/>
    <col min="18" max="18" width="10.00390625" style="2" bestFit="1" customWidth="1"/>
    <col min="19" max="19" width="13.75390625" style="2" customWidth="1"/>
    <col min="20" max="20" width="11.125" style="2" bestFit="1" customWidth="1"/>
    <col min="21" max="21" width="16.25390625" style="2" customWidth="1"/>
    <col min="22" max="22" width="13.75390625" style="2" customWidth="1"/>
    <col min="23" max="23" width="18.50390625" style="2" customWidth="1"/>
    <col min="24" max="16384" width="9.00390625" style="2" customWidth="1"/>
  </cols>
  <sheetData>
    <row r="1" spans="1:13" ht="30" customHeight="1">
      <c r="A1" s="73" t="s">
        <v>50</v>
      </c>
      <c r="M1" s="56" t="s">
        <v>25</v>
      </c>
    </row>
    <row r="2" spans="1:13" ht="21.75" customHeight="1">
      <c r="A2" s="1"/>
      <c r="M2" s="58"/>
    </row>
    <row r="3" spans="1:13" ht="21.75" customHeight="1">
      <c r="A3" s="1" t="s">
        <v>37</v>
      </c>
      <c r="M3" s="58"/>
    </row>
    <row r="4" spans="1:13" ht="21.75" customHeight="1">
      <c r="A4" s="1"/>
      <c r="M4" s="58"/>
    </row>
    <row r="5" spans="1:13" ht="21.75" customHeight="1">
      <c r="A5" s="61" t="s">
        <v>39</v>
      </c>
      <c r="M5" s="58"/>
    </row>
    <row r="6" ht="21.75" customHeight="1">
      <c r="M6" s="3"/>
    </row>
    <row r="7" spans="1:13" s="23" customFormat="1" ht="21.75" customHeight="1">
      <c r="A7" s="22" t="s">
        <v>45</v>
      </c>
      <c r="B7" s="20"/>
      <c r="M7" s="21"/>
    </row>
    <row r="8" spans="1:13" ht="21.75" customHeight="1">
      <c r="A8" s="112" t="s">
        <v>23</v>
      </c>
      <c r="B8" s="122" t="s">
        <v>21</v>
      </c>
      <c r="C8" s="124"/>
      <c r="D8" s="124"/>
      <c r="E8" s="124"/>
      <c r="F8" s="124"/>
      <c r="G8" s="123"/>
      <c r="H8" s="116" t="s">
        <v>0</v>
      </c>
      <c r="I8" s="117"/>
      <c r="J8" s="116" t="s">
        <v>27</v>
      </c>
      <c r="K8" s="117"/>
      <c r="L8" s="121" t="s">
        <v>28</v>
      </c>
      <c r="M8" s="117"/>
    </row>
    <row r="9" spans="1:13" ht="21.75" customHeight="1">
      <c r="A9" s="113"/>
      <c r="B9" s="122" t="s">
        <v>4</v>
      </c>
      <c r="C9" s="123"/>
      <c r="D9" s="122" t="s">
        <v>5</v>
      </c>
      <c r="E9" s="123"/>
      <c r="F9" s="122" t="s">
        <v>6</v>
      </c>
      <c r="G9" s="123"/>
      <c r="H9" s="118"/>
      <c r="I9" s="119"/>
      <c r="J9" s="118"/>
      <c r="K9" s="119"/>
      <c r="L9" s="120"/>
      <c r="M9" s="119"/>
    </row>
    <row r="10" spans="1:13" ht="21.75" customHeight="1">
      <c r="A10" s="114"/>
      <c r="B10" s="6" t="s">
        <v>7</v>
      </c>
      <c r="C10" s="6" t="s">
        <v>31</v>
      </c>
      <c r="D10" s="6" t="s">
        <v>8</v>
      </c>
      <c r="E10" s="6" t="s">
        <v>31</v>
      </c>
      <c r="F10" s="6" t="s">
        <v>7</v>
      </c>
      <c r="G10" s="6" t="s">
        <v>31</v>
      </c>
      <c r="H10" s="5" t="s">
        <v>7</v>
      </c>
      <c r="I10" s="6" t="s">
        <v>31</v>
      </c>
      <c r="J10" s="6" t="s">
        <v>9</v>
      </c>
      <c r="K10" s="65" t="s">
        <v>31</v>
      </c>
      <c r="L10" s="6" t="s">
        <v>9</v>
      </c>
      <c r="M10" s="67" t="s">
        <v>31</v>
      </c>
    </row>
    <row r="11" spans="1:13" ht="21.75" customHeight="1">
      <c r="A11" s="4" t="s">
        <v>11</v>
      </c>
      <c r="B11" s="42">
        <f aca="true" t="shared" si="0" ref="B11:C16">D11+F11</f>
        <v>208248</v>
      </c>
      <c r="C11" s="42">
        <f t="shared" si="0"/>
        <v>9272104</v>
      </c>
      <c r="D11" s="42">
        <v>12702</v>
      </c>
      <c r="E11" s="42">
        <v>6107011</v>
      </c>
      <c r="F11" s="42">
        <v>195546</v>
      </c>
      <c r="G11" s="42">
        <v>3165093</v>
      </c>
      <c r="H11" s="42">
        <v>19508</v>
      </c>
      <c r="I11" s="42">
        <v>332924</v>
      </c>
      <c r="J11" s="85">
        <v>130568</v>
      </c>
      <c r="K11" s="86">
        <v>2427143</v>
      </c>
      <c r="L11" s="42">
        <v>11954</v>
      </c>
      <c r="M11" s="64">
        <v>403501</v>
      </c>
    </row>
    <row r="12" spans="1:13" ht="21.75" customHeight="1">
      <c r="A12" s="8" t="s">
        <v>12</v>
      </c>
      <c r="B12" s="9">
        <f t="shared" si="0"/>
        <v>163907</v>
      </c>
      <c r="C12" s="9">
        <f t="shared" si="0"/>
        <v>8476038</v>
      </c>
      <c r="D12" s="9">
        <v>11988</v>
      </c>
      <c r="E12" s="9">
        <v>5772177</v>
      </c>
      <c r="F12" s="9">
        <v>151919</v>
      </c>
      <c r="G12" s="9">
        <v>2703861</v>
      </c>
      <c r="H12" s="9">
        <v>13539</v>
      </c>
      <c r="I12" s="9">
        <v>228373</v>
      </c>
      <c r="J12" s="9">
        <v>90486</v>
      </c>
      <c r="K12" s="89">
        <v>1815787</v>
      </c>
      <c r="L12" s="9">
        <v>11523</v>
      </c>
      <c r="M12" s="68">
        <v>438484</v>
      </c>
    </row>
    <row r="13" spans="1:13" ht="21.75" customHeight="1">
      <c r="A13" s="29" t="s">
        <v>22</v>
      </c>
      <c r="B13" s="9">
        <f t="shared" si="0"/>
        <v>81195</v>
      </c>
      <c r="C13" s="9">
        <f t="shared" si="0"/>
        <v>4250429</v>
      </c>
      <c r="D13" s="9">
        <v>5678</v>
      </c>
      <c r="E13" s="9">
        <v>2972468</v>
      </c>
      <c r="F13" s="9">
        <v>75517</v>
      </c>
      <c r="G13" s="9">
        <v>1277961</v>
      </c>
      <c r="H13" s="9">
        <v>6963</v>
      </c>
      <c r="I13" s="9">
        <v>116711</v>
      </c>
      <c r="J13" s="9">
        <v>42413</v>
      </c>
      <c r="K13" s="89">
        <v>772898</v>
      </c>
      <c r="L13" s="9">
        <v>5386</v>
      </c>
      <c r="M13" s="68">
        <v>198963</v>
      </c>
    </row>
    <row r="14" spans="1:13" ht="21.75" customHeight="1">
      <c r="A14" s="10" t="s">
        <v>13</v>
      </c>
      <c r="B14" s="11">
        <f t="shared" si="0"/>
        <v>9363</v>
      </c>
      <c r="C14" s="11">
        <f t="shared" si="0"/>
        <v>426468</v>
      </c>
      <c r="D14" s="11">
        <v>605</v>
      </c>
      <c r="E14" s="11">
        <v>307917</v>
      </c>
      <c r="F14" s="11">
        <v>8758</v>
      </c>
      <c r="G14" s="11">
        <v>118551</v>
      </c>
      <c r="H14" s="11">
        <v>751</v>
      </c>
      <c r="I14" s="11">
        <v>11124</v>
      </c>
      <c r="J14" s="11">
        <v>5934</v>
      </c>
      <c r="K14" s="92">
        <v>112837</v>
      </c>
      <c r="L14" s="11">
        <v>574</v>
      </c>
      <c r="M14" s="69">
        <v>22334</v>
      </c>
    </row>
    <row r="15" spans="1:13" ht="21.75" customHeight="1">
      <c r="A15" s="5" t="s">
        <v>51</v>
      </c>
      <c r="B15" s="12">
        <f t="shared" si="0"/>
        <v>462713</v>
      </c>
      <c r="C15" s="12">
        <f t="shared" si="0"/>
        <v>22425039</v>
      </c>
      <c r="D15" s="12">
        <f aca="true" t="shared" si="1" ref="D15:M15">SUM(D11:D14)</f>
        <v>30973</v>
      </c>
      <c r="E15" s="12">
        <f t="shared" si="1"/>
        <v>15159573</v>
      </c>
      <c r="F15" s="12">
        <f t="shared" si="1"/>
        <v>431740</v>
      </c>
      <c r="G15" s="12">
        <f t="shared" si="1"/>
        <v>7265466</v>
      </c>
      <c r="H15" s="12">
        <f t="shared" si="1"/>
        <v>40761</v>
      </c>
      <c r="I15" s="12">
        <f t="shared" si="1"/>
        <v>689132</v>
      </c>
      <c r="J15" s="12">
        <f t="shared" si="1"/>
        <v>269401</v>
      </c>
      <c r="K15" s="66">
        <f t="shared" si="1"/>
        <v>5128665</v>
      </c>
      <c r="L15" s="12">
        <f t="shared" si="1"/>
        <v>29437</v>
      </c>
      <c r="M15" s="70">
        <f t="shared" si="1"/>
        <v>1063282</v>
      </c>
    </row>
    <row r="16" spans="1:13" ht="21.75" customHeight="1">
      <c r="A16" s="6" t="s">
        <v>42</v>
      </c>
      <c r="B16" s="13">
        <f t="shared" si="0"/>
        <v>2259212</v>
      </c>
      <c r="C16" s="13">
        <f t="shared" si="0"/>
        <v>116911804</v>
      </c>
      <c r="D16" s="13">
        <v>153801</v>
      </c>
      <c r="E16" s="13">
        <v>78247848</v>
      </c>
      <c r="F16" s="13">
        <v>2105411</v>
      </c>
      <c r="G16" s="13">
        <v>38663956</v>
      </c>
      <c r="H16" s="13">
        <v>193509</v>
      </c>
      <c r="I16" s="13">
        <v>3163987</v>
      </c>
      <c r="J16" s="13">
        <v>1161324</v>
      </c>
      <c r="K16" s="95">
        <v>22482565</v>
      </c>
      <c r="L16" s="13">
        <v>146074</v>
      </c>
      <c r="M16" s="71">
        <v>5159518</v>
      </c>
    </row>
    <row r="17" spans="1:13" ht="21.75" customHeight="1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</row>
    <row r="18" ht="21.75" customHeight="1"/>
    <row r="19" spans="1:11" ht="21.75" customHeight="1">
      <c r="A19" s="112" t="s">
        <v>23</v>
      </c>
      <c r="B19" s="116" t="s">
        <v>1</v>
      </c>
      <c r="C19" s="117"/>
      <c r="D19" s="116" t="s">
        <v>2</v>
      </c>
      <c r="E19" s="117"/>
      <c r="F19" s="116" t="s">
        <v>29</v>
      </c>
      <c r="G19" s="117"/>
      <c r="H19" s="116" t="s">
        <v>3</v>
      </c>
      <c r="I19" s="117"/>
      <c r="J19" s="43"/>
      <c r="K19" s="115"/>
    </row>
    <row r="20" spans="1:11" ht="21.75" customHeight="1">
      <c r="A20" s="113"/>
      <c r="B20" s="118"/>
      <c r="C20" s="119"/>
      <c r="D20" s="118"/>
      <c r="E20" s="119"/>
      <c r="F20" s="118"/>
      <c r="G20" s="119"/>
      <c r="H20" s="120"/>
      <c r="I20" s="119"/>
      <c r="J20" s="43"/>
      <c r="K20" s="115"/>
    </row>
    <row r="21" spans="1:11" ht="21.75" customHeight="1">
      <c r="A21" s="114"/>
      <c r="B21" s="6" t="s">
        <v>9</v>
      </c>
      <c r="C21" s="6" t="s">
        <v>31</v>
      </c>
      <c r="D21" s="6" t="s">
        <v>10</v>
      </c>
      <c r="E21" s="6" t="s">
        <v>31</v>
      </c>
      <c r="F21" s="6" t="s">
        <v>9</v>
      </c>
      <c r="G21" s="65" t="s">
        <v>31</v>
      </c>
      <c r="H21" s="6" t="s">
        <v>7</v>
      </c>
      <c r="I21" s="67" t="s">
        <v>31</v>
      </c>
      <c r="J21" s="43"/>
      <c r="K21" s="43"/>
    </row>
    <row r="22" spans="1:11" ht="21.75" customHeight="1">
      <c r="A22" s="7" t="s">
        <v>11</v>
      </c>
      <c r="B22" s="38">
        <v>0</v>
      </c>
      <c r="C22" s="38">
        <v>0</v>
      </c>
      <c r="D22" s="87">
        <v>647</v>
      </c>
      <c r="E22" s="87">
        <v>57130</v>
      </c>
      <c r="F22" s="87">
        <v>8872</v>
      </c>
      <c r="G22" s="88">
        <v>107089</v>
      </c>
      <c r="H22" s="42">
        <f>B11+H11+J11+D22+F22</f>
        <v>367843</v>
      </c>
      <c r="I22" s="64">
        <f>C11+I11+K11+M11+E22+G22</f>
        <v>12599891</v>
      </c>
      <c r="J22" s="44"/>
      <c r="K22" s="44"/>
    </row>
    <row r="23" spans="1:11" ht="21.75" customHeight="1">
      <c r="A23" s="8" t="s">
        <v>12</v>
      </c>
      <c r="B23" s="39">
        <v>0</v>
      </c>
      <c r="C23" s="39">
        <v>0</v>
      </c>
      <c r="D23" s="90">
        <v>254</v>
      </c>
      <c r="E23" s="90">
        <v>20986</v>
      </c>
      <c r="F23" s="90">
        <v>6102</v>
      </c>
      <c r="G23" s="91">
        <v>91560</v>
      </c>
      <c r="H23" s="9">
        <f>B12+H12+J12+D23+F23</f>
        <v>274288</v>
      </c>
      <c r="I23" s="68">
        <f>C12+I12+K12+M12+E23+G23</f>
        <v>11071228</v>
      </c>
      <c r="J23" s="44"/>
      <c r="K23" s="44"/>
    </row>
    <row r="24" spans="1:11" ht="21.75" customHeight="1">
      <c r="A24" s="8" t="s">
        <v>22</v>
      </c>
      <c r="B24" s="39">
        <v>0</v>
      </c>
      <c r="C24" s="39">
        <v>0</v>
      </c>
      <c r="D24" s="90">
        <v>193</v>
      </c>
      <c r="E24" s="90">
        <v>16268</v>
      </c>
      <c r="F24" s="90">
        <v>3528</v>
      </c>
      <c r="G24" s="91">
        <v>41006</v>
      </c>
      <c r="H24" s="9">
        <f>B13+H13+J13+D24+F24</f>
        <v>134292</v>
      </c>
      <c r="I24" s="68">
        <f>C13+I13+K13+M13+E24+G24</f>
        <v>5396275</v>
      </c>
      <c r="J24" s="44"/>
      <c r="K24" s="44"/>
    </row>
    <row r="25" spans="1:11" ht="21.75" customHeight="1">
      <c r="A25" s="10" t="s">
        <v>13</v>
      </c>
      <c r="B25" s="40">
        <v>0</v>
      </c>
      <c r="C25" s="40">
        <v>0</v>
      </c>
      <c r="D25" s="93">
        <v>14</v>
      </c>
      <c r="E25" s="93">
        <v>928</v>
      </c>
      <c r="F25" s="93">
        <v>573</v>
      </c>
      <c r="G25" s="94">
        <v>7770</v>
      </c>
      <c r="H25" s="11">
        <f>B14+H14+J14+D25+F25</f>
        <v>16635</v>
      </c>
      <c r="I25" s="69">
        <f>C14+I14+K14+M14+E25+G25</f>
        <v>581461</v>
      </c>
      <c r="J25" s="44"/>
      <c r="K25" s="44"/>
    </row>
    <row r="26" spans="1:11" ht="21.75" customHeight="1">
      <c r="A26" s="5" t="s">
        <v>51</v>
      </c>
      <c r="B26" s="38">
        <v>0</v>
      </c>
      <c r="C26" s="38">
        <f aca="true" t="shared" si="2" ref="C26:I26">SUM(C22:C25)</f>
        <v>0</v>
      </c>
      <c r="D26" s="38">
        <f t="shared" si="2"/>
        <v>1108</v>
      </c>
      <c r="E26" s="38">
        <f t="shared" si="2"/>
        <v>95312</v>
      </c>
      <c r="F26" s="38">
        <f t="shared" si="2"/>
        <v>19075</v>
      </c>
      <c r="G26" s="72">
        <f t="shared" si="2"/>
        <v>247425</v>
      </c>
      <c r="H26" s="12">
        <f>SUM(H22:H25)</f>
        <v>793058</v>
      </c>
      <c r="I26" s="70">
        <f t="shared" si="2"/>
        <v>29648855</v>
      </c>
      <c r="J26" s="44"/>
      <c r="K26" s="44"/>
    </row>
    <row r="27" spans="1:11" ht="21.75" customHeight="1">
      <c r="A27" s="6" t="s">
        <v>42</v>
      </c>
      <c r="B27" s="41">
        <v>0</v>
      </c>
      <c r="C27" s="41">
        <v>0</v>
      </c>
      <c r="D27" s="41">
        <v>4907</v>
      </c>
      <c r="E27" s="13">
        <v>482687</v>
      </c>
      <c r="F27" s="13">
        <v>89554</v>
      </c>
      <c r="G27" s="95">
        <v>1229421</v>
      </c>
      <c r="H27" s="13">
        <f>B16+H16+J16+D27+F27</f>
        <v>3708506</v>
      </c>
      <c r="I27" s="71">
        <f>C16+I16+K16+M16+E27+G27</f>
        <v>149429982</v>
      </c>
      <c r="J27" s="44"/>
      <c r="K27" s="44"/>
    </row>
    <row r="28" spans="1:12" ht="21.75" customHeight="1">
      <c r="A28" s="46" t="s">
        <v>26</v>
      </c>
      <c r="B28" s="33"/>
      <c r="C28" s="33"/>
      <c r="D28" s="33"/>
      <c r="E28" s="33"/>
      <c r="F28" s="33"/>
      <c r="G28" s="33"/>
      <c r="H28" s="31"/>
      <c r="I28" s="45"/>
      <c r="J28" s="31"/>
      <c r="K28" s="31"/>
      <c r="L28" s="32"/>
    </row>
    <row r="29" spans="1:12" ht="21.75" customHeight="1">
      <c r="A29" s="46"/>
      <c r="B29" s="31"/>
      <c r="C29" s="31"/>
      <c r="D29" s="31"/>
      <c r="E29" s="31"/>
      <c r="F29" s="31"/>
      <c r="G29" s="31"/>
      <c r="H29" s="31"/>
      <c r="I29" s="45"/>
      <c r="J29" s="31"/>
      <c r="K29" s="31"/>
      <c r="L29" s="32"/>
    </row>
    <row r="30" spans="1:12" ht="21.75" customHeight="1">
      <c r="A30" s="30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2"/>
    </row>
    <row r="31" spans="1:12" ht="21.75" customHeight="1">
      <c r="A31" s="30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2"/>
    </row>
  </sheetData>
  <sheetProtection/>
  <mergeCells count="14">
    <mergeCell ref="A8:A10"/>
    <mergeCell ref="L8:M9"/>
    <mergeCell ref="B9:C9"/>
    <mergeCell ref="D9:E9"/>
    <mergeCell ref="F9:G9"/>
    <mergeCell ref="B8:G8"/>
    <mergeCell ref="H8:I9"/>
    <mergeCell ref="J8:K9"/>
    <mergeCell ref="A19:A21"/>
    <mergeCell ref="K19:K20"/>
    <mergeCell ref="B19:C20"/>
    <mergeCell ref="D19:E20"/>
    <mergeCell ref="F19:G20"/>
    <mergeCell ref="H19:I20"/>
  </mergeCells>
  <printOptions/>
  <pageMargins left="0.4724409448818898" right="0.2755905511811024" top="0.7874015748031497" bottom="1.1023622047244095" header="0.5118110236220472" footer="0.5118110236220472"/>
  <pageSetup firstPageNumber="76" useFirstPageNumber="1" horizontalDpi="600" verticalDpi="600" orientation="landscape" paperSize="9" scale="78" r:id="rId1"/>
  <headerFooter alignWithMargins="0">
    <oddFooter>&amp;R76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showGridLines="0" tabSelected="1" zoomScale="110" zoomScaleNormal="110" zoomScaleSheetLayoutView="40" workbookViewId="0" topLeftCell="A1">
      <selection activeCell="F1" sqref="F1"/>
    </sheetView>
  </sheetViews>
  <sheetFormatPr defaultColWidth="9.00390625" defaultRowHeight="13.5"/>
  <cols>
    <col min="1" max="1" width="9.25390625" style="2" customWidth="1"/>
    <col min="2" max="2" width="7.375" style="2" customWidth="1"/>
    <col min="3" max="3" width="8.375" style="2" customWidth="1"/>
    <col min="4" max="4" width="7.375" style="2" customWidth="1"/>
    <col min="5" max="5" width="8.625" style="2" customWidth="1"/>
    <col min="6" max="6" width="8.50390625" style="2" customWidth="1"/>
    <col min="7" max="7" width="7.50390625" style="2" customWidth="1"/>
    <col min="8" max="8" width="7.75390625" style="2" customWidth="1"/>
    <col min="9" max="9" width="8.25390625" style="2" customWidth="1"/>
    <col min="10" max="17" width="9.625" style="2" customWidth="1"/>
    <col min="18" max="21" width="9.875" style="2" customWidth="1"/>
    <col min="22" max="22" width="10.50390625" style="2" customWidth="1"/>
    <col min="23" max="16384" width="9.00390625" style="2" customWidth="1"/>
  </cols>
  <sheetData>
    <row r="1" spans="1:22" ht="21.75" customHeight="1">
      <c r="A1" s="62" t="s">
        <v>40</v>
      </c>
      <c r="B1" s="37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2" ht="21.75" customHeight="1">
      <c r="A2" s="52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57" t="s">
        <v>47</v>
      </c>
    </row>
    <row r="3" spans="1:22" ht="21.75" customHeight="1">
      <c r="A3" s="14"/>
      <c r="B3" s="152" t="s">
        <v>30</v>
      </c>
      <c r="C3" s="153"/>
      <c r="D3" s="153"/>
      <c r="E3" s="155"/>
      <c r="F3" s="152" t="s">
        <v>32</v>
      </c>
      <c r="G3" s="153"/>
      <c r="H3" s="153"/>
      <c r="I3" s="154"/>
      <c r="J3" s="152" t="s">
        <v>33</v>
      </c>
      <c r="K3" s="153"/>
      <c r="L3" s="153"/>
      <c r="M3" s="155"/>
      <c r="N3" s="152" t="s">
        <v>17</v>
      </c>
      <c r="O3" s="153"/>
      <c r="P3" s="153"/>
      <c r="Q3" s="155"/>
      <c r="R3" s="152" t="s">
        <v>18</v>
      </c>
      <c r="S3" s="153"/>
      <c r="T3" s="153"/>
      <c r="U3" s="153"/>
      <c r="V3" s="155"/>
    </row>
    <row r="4" spans="1:22" ht="21.75" customHeight="1">
      <c r="A4" s="15" t="s">
        <v>24</v>
      </c>
      <c r="B4" s="139" t="s">
        <v>16</v>
      </c>
      <c r="C4" s="139" t="s">
        <v>14</v>
      </c>
      <c r="D4" s="139" t="s">
        <v>15</v>
      </c>
      <c r="E4" s="164" t="s">
        <v>36</v>
      </c>
      <c r="F4" s="139" t="s">
        <v>16</v>
      </c>
      <c r="G4" s="139" t="s">
        <v>14</v>
      </c>
      <c r="H4" s="139" t="s">
        <v>15</v>
      </c>
      <c r="I4" s="139" t="s">
        <v>36</v>
      </c>
      <c r="J4" s="139" t="s">
        <v>16</v>
      </c>
      <c r="K4" s="139" t="s">
        <v>14</v>
      </c>
      <c r="L4" s="139" t="s">
        <v>15</v>
      </c>
      <c r="M4" s="139" t="s">
        <v>36</v>
      </c>
      <c r="N4" s="139" t="s">
        <v>16</v>
      </c>
      <c r="O4" s="139" t="s">
        <v>14</v>
      </c>
      <c r="P4" s="139" t="s">
        <v>15</v>
      </c>
      <c r="Q4" s="139" t="s">
        <v>36</v>
      </c>
      <c r="R4" s="139" t="s">
        <v>16</v>
      </c>
      <c r="S4" s="139" t="s">
        <v>14</v>
      </c>
      <c r="T4" s="139" t="s">
        <v>15</v>
      </c>
      <c r="U4" s="139" t="s">
        <v>19</v>
      </c>
      <c r="V4" s="139" t="s">
        <v>20</v>
      </c>
    </row>
    <row r="5" spans="1:22" ht="21.75" customHeight="1">
      <c r="A5" s="16"/>
      <c r="B5" s="161"/>
      <c r="C5" s="149"/>
      <c r="D5" s="149"/>
      <c r="E5" s="165"/>
      <c r="F5" s="161"/>
      <c r="G5" s="149"/>
      <c r="H5" s="149"/>
      <c r="I5" s="149"/>
      <c r="J5" s="140"/>
      <c r="K5" s="140"/>
      <c r="L5" s="140"/>
      <c r="M5" s="140"/>
      <c r="N5" s="140"/>
      <c r="O5" s="140"/>
      <c r="P5" s="140"/>
      <c r="Q5" s="140"/>
      <c r="R5" s="161"/>
      <c r="S5" s="149"/>
      <c r="T5" s="149"/>
      <c r="U5" s="149"/>
      <c r="V5" s="149"/>
    </row>
    <row r="6" spans="1:22" ht="21" customHeight="1">
      <c r="A6" s="109" t="s">
        <v>11</v>
      </c>
      <c r="B6" s="96">
        <v>7.79</v>
      </c>
      <c r="C6" s="96">
        <v>119.93</v>
      </c>
      <c r="D6" s="96">
        <v>11.96</v>
      </c>
      <c r="E6" s="96">
        <v>139.68</v>
      </c>
      <c r="F6" s="97">
        <v>2.73</v>
      </c>
      <c r="G6" s="97">
        <v>1.8</v>
      </c>
      <c r="H6" s="97">
        <v>2.28</v>
      </c>
      <c r="I6" s="97">
        <v>2.73</v>
      </c>
      <c r="J6" s="81">
        <f>'給付費'!E11/'給付費'!D11*1000</f>
        <v>480791.29270980944</v>
      </c>
      <c r="K6" s="81">
        <f>'給付費'!G11/'給付費'!F11*1000</f>
        <v>16185.925562271794</v>
      </c>
      <c r="L6" s="81">
        <v>17066</v>
      </c>
      <c r="M6" s="81">
        <v>43944</v>
      </c>
      <c r="N6" s="81">
        <v>27130</v>
      </c>
      <c r="O6" s="81">
        <v>8980</v>
      </c>
      <c r="P6" s="81">
        <v>7498</v>
      </c>
      <c r="Q6" s="81">
        <v>16092</v>
      </c>
      <c r="R6" s="98">
        <v>449441</v>
      </c>
      <c r="S6" s="98">
        <v>232933</v>
      </c>
      <c r="T6" s="98">
        <v>24501</v>
      </c>
      <c r="U6" s="98">
        <v>736571</v>
      </c>
      <c r="V6" s="98">
        <v>927281</v>
      </c>
    </row>
    <row r="7" spans="1:22" ht="21.75" customHeight="1">
      <c r="A7" s="111" t="s">
        <v>46</v>
      </c>
      <c r="B7" s="99">
        <v>9.35</v>
      </c>
      <c r="C7" s="100">
        <v>118.55</v>
      </c>
      <c r="D7" s="100">
        <v>10.57</v>
      </c>
      <c r="E7" s="100">
        <v>138.47</v>
      </c>
      <c r="F7" s="101">
        <v>3.17</v>
      </c>
      <c r="G7" s="101">
        <v>1.97</v>
      </c>
      <c r="H7" s="101">
        <v>2.25</v>
      </c>
      <c r="I7" s="101">
        <v>3.17</v>
      </c>
      <c r="J7" s="82">
        <f>'給付費'!E12/'給付費'!D12*1000</f>
        <v>481496.2462462463</v>
      </c>
      <c r="K7" s="82">
        <f>'給付費'!G12/'給付費'!F12*1000</f>
        <v>17798.043694337113</v>
      </c>
      <c r="L7" s="82">
        <v>16868</v>
      </c>
      <c r="M7" s="82">
        <v>51525</v>
      </c>
      <c r="N7" s="82">
        <v>24798</v>
      </c>
      <c r="O7" s="82">
        <v>9051</v>
      </c>
      <c r="P7" s="82">
        <v>7492</v>
      </c>
      <c r="Q7" s="82">
        <v>16269</v>
      </c>
      <c r="R7" s="102">
        <v>540517</v>
      </c>
      <c r="S7" s="102">
        <v>253194</v>
      </c>
      <c r="T7" s="102">
        <v>21385</v>
      </c>
      <c r="U7" s="102">
        <v>856156</v>
      </c>
      <c r="V7" s="102">
        <v>1036729</v>
      </c>
    </row>
    <row r="8" spans="1:22" ht="21.75" customHeight="1">
      <c r="A8" s="110" t="s">
        <v>22</v>
      </c>
      <c r="B8" s="100">
        <v>8.76</v>
      </c>
      <c r="C8" s="100">
        <v>116.52</v>
      </c>
      <c r="D8" s="100">
        <v>10.74</v>
      </c>
      <c r="E8" s="100">
        <v>136.02</v>
      </c>
      <c r="F8" s="101">
        <v>3.1</v>
      </c>
      <c r="G8" s="101">
        <v>1.95</v>
      </c>
      <c r="H8" s="101">
        <v>2.37</v>
      </c>
      <c r="I8" s="101">
        <v>3.1</v>
      </c>
      <c r="J8" s="82">
        <f>'給付費'!E13/'給付費'!D13*1000</f>
        <v>523506.16414230363</v>
      </c>
      <c r="K8" s="82">
        <f>'給付費'!G13/'給付費'!F13*1000</f>
        <v>16922.825324099213</v>
      </c>
      <c r="L8" s="82">
        <v>16762</v>
      </c>
      <c r="M8" s="82">
        <v>51795</v>
      </c>
      <c r="N8" s="82">
        <v>27183</v>
      </c>
      <c r="O8" s="82">
        <v>8676</v>
      </c>
      <c r="P8" s="82">
        <v>7084</v>
      </c>
      <c r="Q8" s="82">
        <v>16718</v>
      </c>
      <c r="R8" s="102">
        <v>550355</v>
      </c>
      <c r="S8" s="102">
        <v>236616</v>
      </c>
      <c r="T8" s="102">
        <v>21609</v>
      </c>
      <c r="U8" s="102">
        <v>845418</v>
      </c>
      <c r="V8" s="102">
        <v>999125</v>
      </c>
    </row>
    <row r="9" spans="1:22" ht="23.25" customHeight="1">
      <c r="A9" s="34" t="s">
        <v>13</v>
      </c>
      <c r="B9" s="103">
        <v>8.11</v>
      </c>
      <c r="C9" s="103">
        <v>117.34</v>
      </c>
      <c r="D9" s="103">
        <v>10.06</v>
      </c>
      <c r="E9" s="103">
        <v>135.5</v>
      </c>
      <c r="F9" s="104">
        <v>2.99</v>
      </c>
      <c r="G9" s="104">
        <v>1.9</v>
      </c>
      <c r="H9" s="104">
        <v>2.25</v>
      </c>
      <c r="I9" s="104">
        <v>2.99</v>
      </c>
      <c r="J9" s="83">
        <f>'給付費'!E14/'給付費'!D14*1000</f>
        <v>508953.7190082644</v>
      </c>
      <c r="K9" s="83">
        <f>'給付費'!G14/'給付費'!F14*1000</f>
        <v>13536.309659739667</v>
      </c>
      <c r="L9" s="83">
        <v>14812</v>
      </c>
      <c r="M9" s="83">
        <v>45474</v>
      </c>
      <c r="N9" s="83">
        <v>25769</v>
      </c>
      <c r="O9" s="83">
        <v>7130</v>
      </c>
      <c r="P9" s="83">
        <v>6598</v>
      </c>
      <c r="Q9" s="83">
        <v>15199</v>
      </c>
      <c r="R9" s="105">
        <v>495043</v>
      </c>
      <c r="S9" s="105">
        <v>190596</v>
      </c>
      <c r="T9" s="105">
        <v>17884</v>
      </c>
      <c r="U9" s="105">
        <v>739431</v>
      </c>
      <c r="V9" s="105">
        <v>934825</v>
      </c>
    </row>
    <row r="10" spans="1:22" ht="21.75" customHeight="1">
      <c r="A10" s="17" t="s">
        <v>42</v>
      </c>
      <c r="B10" s="106">
        <v>8.55</v>
      </c>
      <c r="C10" s="106">
        <v>117.08</v>
      </c>
      <c r="D10" s="106">
        <v>10.76</v>
      </c>
      <c r="E10" s="106">
        <v>136.39</v>
      </c>
      <c r="F10" s="107">
        <v>2.98</v>
      </c>
      <c r="G10" s="107">
        <v>1.87</v>
      </c>
      <c r="H10" s="107">
        <v>2.28</v>
      </c>
      <c r="I10" s="107">
        <v>2.98</v>
      </c>
      <c r="J10" s="84">
        <v>508760</v>
      </c>
      <c r="K10" s="84">
        <f>'給付費'!G16/'給付費'!F16*1000</f>
        <v>18364.08948181614</v>
      </c>
      <c r="L10" s="84">
        <v>16351</v>
      </c>
      <c r="M10" s="84">
        <v>51060</v>
      </c>
      <c r="N10" s="84">
        <v>26621</v>
      </c>
      <c r="O10" s="84">
        <v>9843</v>
      </c>
      <c r="P10" s="84">
        <v>7166</v>
      </c>
      <c r="Q10" s="84">
        <v>17135</v>
      </c>
      <c r="R10" s="108">
        <v>522154</v>
      </c>
      <c r="S10" s="108">
        <v>258007</v>
      </c>
      <c r="T10" s="108">
        <v>21114</v>
      </c>
      <c r="U10" s="108">
        <v>835704</v>
      </c>
      <c r="V10" s="108">
        <v>997157</v>
      </c>
    </row>
    <row r="11" spans="1:22" ht="21.75" customHeight="1">
      <c r="A11" s="53"/>
      <c r="B11" s="74"/>
      <c r="C11" s="74"/>
      <c r="D11" s="74"/>
      <c r="E11" s="74"/>
      <c r="F11" s="75"/>
      <c r="G11" s="75"/>
      <c r="H11" s="75"/>
      <c r="I11" s="75"/>
      <c r="J11" s="74"/>
      <c r="K11" s="74"/>
      <c r="L11" s="74"/>
      <c r="M11" s="74"/>
      <c r="N11" s="54"/>
      <c r="O11" s="54"/>
      <c r="P11" s="54"/>
      <c r="Q11" s="54"/>
      <c r="R11" s="54"/>
      <c r="S11" s="54"/>
      <c r="T11" s="54"/>
      <c r="U11" s="54"/>
      <c r="V11" s="55"/>
    </row>
    <row r="12" spans="1:22" ht="21.75" customHeight="1">
      <c r="A12" s="53"/>
      <c r="B12" s="74"/>
      <c r="C12" s="74"/>
      <c r="D12" s="74"/>
      <c r="E12" s="74"/>
      <c r="F12" s="75"/>
      <c r="G12" s="75"/>
      <c r="H12" s="75"/>
      <c r="I12" s="75"/>
      <c r="J12" s="74"/>
      <c r="K12" s="74"/>
      <c r="L12" s="74"/>
      <c r="M12" s="74"/>
      <c r="N12" s="54"/>
      <c r="O12" s="54"/>
      <c r="P12" s="54"/>
      <c r="Q12" s="54"/>
      <c r="R12" s="54"/>
      <c r="S12" s="54"/>
      <c r="T12" s="54"/>
      <c r="U12" s="54"/>
      <c r="V12" s="55"/>
    </row>
    <row r="13" spans="2:22" ht="21.75" customHeight="1"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36"/>
      <c r="O13" s="36"/>
      <c r="P13" s="36"/>
      <c r="Q13" s="36"/>
      <c r="R13" s="36"/>
      <c r="S13" s="36"/>
      <c r="T13" s="36"/>
      <c r="U13" s="36"/>
      <c r="V13" s="36"/>
    </row>
    <row r="14" spans="1:22" ht="21.75" customHeight="1">
      <c r="A14" s="63" t="s">
        <v>38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32"/>
      <c r="O14" s="32"/>
      <c r="P14" s="32"/>
      <c r="Q14" s="32"/>
      <c r="R14" s="32"/>
      <c r="S14" s="32"/>
      <c r="T14" s="32"/>
      <c r="U14" s="32"/>
      <c r="V14" s="32"/>
    </row>
    <row r="15" spans="1:13" ht="17.25" customHeight="1">
      <c r="A15" s="35"/>
      <c r="B15" s="78"/>
      <c r="C15" s="78"/>
      <c r="D15" s="78"/>
      <c r="E15" s="78"/>
      <c r="F15" s="78"/>
      <c r="G15" s="24" t="s">
        <v>48</v>
      </c>
      <c r="H15" s="79"/>
      <c r="I15" s="79"/>
      <c r="J15" s="79"/>
      <c r="K15" s="79"/>
      <c r="L15" s="79"/>
      <c r="M15" s="79"/>
    </row>
    <row r="16" spans="1:13" ht="21.75" customHeight="1">
      <c r="A16" s="162" t="s">
        <v>34</v>
      </c>
      <c r="B16" s="121" t="s">
        <v>35</v>
      </c>
      <c r="C16" s="117"/>
      <c r="D16" s="116" t="s">
        <v>43</v>
      </c>
      <c r="E16" s="117"/>
      <c r="F16" s="121" t="s">
        <v>44</v>
      </c>
      <c r="G16" s="156"/>
      <c r="H16" s="79"/>
      <c r="I16" s="79"/>
      <c r="J16" s="159"/>
      <c r="K16" s="80"/>
      <c r="L16" s="79"/>
      <c r="M16" s="79"/>
    </row>
    <row r="17" spans="1:11" ht="21.75" customHeight="1">
      <c r="A17" s="163"/>
      <c r="B17" s="118"/>
      <c r="C17" s="119"/>
      <c r="D17" s="118"/>
      <c r="E17" s="119"/>
      <c r="F17" s="157"/>
      <c r="G17" s="158"/>
      <c r="J17" s="160"/>
      <c r="K17" s="48"/>
    </row>
    <row r="18" spans="1:11" ht="21.75" customHeight="1">
      <c r="A18" s="25" t="s">
        <v>11</v>
      </c>
      <c r="B18" s="141">
        <v>107622</v>
      </c>
      <c r="C18" s="142"/>
      <c r="D18" s="127">
        <v>13588</v>
      </c>
      <c r="E18" s="128"/>
      <c r="F18" s="129">
        <f aca="true" t="shared" si="0" ref="F18:F23">D18/B18</f>
        <v>0.12625671331140473</v>
      </c>
      <c r="G18" s="130"/>
      <c r="H18" s="50"/>
      <c r="I18" s="51"/>
      <c r="J18" s="160"/>
      <c r="K18" s="49"/>
    </row>
    <row r="19" spans="1:11" ht="21.75" customHeight="1">
      <c r="A19" s="26" t="s">
        <v>12</v>
      </c>
      <c r="B19" s="143">
        <v>69960</v>
      </c>
      <c r="C19" s="144"/>
      <c r="D19" s="133">
        <v>10679</v>
      </c>
      <c r="E19" s="134"/>
      <c r="F19" s="131">
        <f t="shared" si="0"/>
        <v>0.15264436821040595</v>
      </c>
      <c r="G19" s="132"/>
      <c r="H19" s="50"/>
      <c r="I19" s="51"/>
      <c r="J19" s="48"/>
      <c r="K19" s="49"/>
    </row>
    <row r="20" spans="1:11" ht="21.75" customHeight="1">
      <c r="A20" s="26" t="s">
        <v>22</v>
      </c>
      <c r="B20" s="143">
        <v>48923</v>
      </c>
      <c r="C20" s="144"/>
      <c r="D20" s="133">
        <v>5401</v>
      </c>
      <c r="E20" s="134"/>
      <c r="F20" s="131">
        <f t="shared" si="0"/>
        <v>0.11039797232385586</v>
      </c>
      <c r="G20" s="132"/>
      <c r="H20" s="50"/>
      <c r="I20" s="51"/>
      <c r="J20" s="48"/>
      <c r="K20" s="49"/>
    </row>
    <row r="21" spans="1:11" ht="21.75" customHeight="1">
      <c r="A21" s="27" t="s">
        <v>13</v>
      </c>
      <c r="B21" s="145">
        <v>6268</v>
      </c>
      <c r="C21" s="146"/>
      <c r="D21" s="135">
        <v>622</v>
      </c>
      <c r="E21" s="136"/>
      <c r="F21" s="147">
        <f t="shared" si="0"/>
        <v>0.099234205488194</v>
      </c>
      <c r="G21" s="148"/>
      <c r="H21" s="50"/>
      <c r="I21" s="51"/>
      <c r="J21" s="48"/>
      <c r="K21" s="49"/>
    </row>
    <row r="22" spans="1:11" ht="21.75" customHeight="1">
      <c r="A22" s="28" t="s">
        <v>51</v>
      </c>
      <c r="B22" s="125">
        <f>SUM(B18:C21)</f>
        <v>232773</v>
      </c>
      <c r="C22" s="126"/>
      <c r="D22" s="125">
        <f>SUM(D18:E21)</f>
        <v>30290</v>
      </c>
      <c r="E22" s="126"/>
      <c r="F22" s="129">
        <f t="shared" si="0"/>
        <v>0.13012677587177207</v>
      </c>
      <c r="G22" s="130"/>
      <c r="J22" s="48"/>
      <c r="K22" s="48"/>
    </row>
    <row r="23" spans="1:11" ht="21.75" customHeight="1">
      <c r="A23" s="28" t="s">
        <v>42</v>
      </c>
      <c r="B23" s="125">
        <v>1162953</v>
      </c>
      <c r="C23" s="126"/>
      <c r="D23" s="137">
        <v>149856</v>
      </c>
      <c r="E23" s="138"/>
      <c r="F23" s="150">
        <f t="shared" si="0"/>
        <v>0.1288581739760764</v>
      </c>
      <c r="G23" s="151"/>
      <c r="I23" s="47"/>
      <c r="J23" s="49"/>
      <c r="K23" s="48"/>
    </row>
    <row r="24" spans="1:11" s="51" customFormat="1" ht="21.75" customHeight="1">
      <c r="A24" s="59" t="s">
        <v>49</v>
      </c>
      <c r="B24" s="59"/>
      <c r="C24" s="59"/>
      <c r="D24" s="59"/>
      <c r="E24" s="59"/>
      <c r="F24" s="59"/>
      <c r="G24" s="59"/>
      <c r="J24" s="60"/>
      <c r="K24" s="60"/>
    </row>
    <row r="25" ht="16.5" customHeight="1">
      <c r="A25" s="18" t="s">
        <v>41</v>
      </c>
    </row>
  </sheetData>
  <sheetProtection/>
  <mergeCells count="49">
    <mergeCell ref="B3:E3"/>
    <mergeCell ref="L4:L5"/>
    <mergeCell ref="N4:N5"/>
    <mergeCell ref="O4:O5"/>
    <mergeCell ref="B4:B5"/>
    <mergeCell ref="A16:A17"/>
    <mergeCell ref="B16:C17"/>
    <mergeCell ref="D16:E17"/>
    <mergeCell ref="E4:E5"/>
    <mergeCell ref="C4:C5"/>
    <mergeCell ref="V4:V5"/>
    <mergeCell ref="U4:U5"/>
    <mergeCell ref="F16:G17"/>
    <mergeCell ref="J16:J18"/>
    <mergeCell ref="I4:I5"/>
    <mergeCell ref="M4:M5"/>
    <mergeCell ref="S4:S5"/>
    <mergeCell ref="T4:T5"/>
    <mergeCell ref="F4:F5"/>
    <mergeCell ref="R4:R5"/>
    <mergeCell ref="F23:G23"/>
    <mergeCell ref="F3:I3"/>
    <mergeCell ref="J3:M3"/>
    <mergeCell ref="N3:Q3"/>
    <mergeCell ref="R3:V3"/>
    <mergeCell ref="G4:G5"/>
    <mergeCell ref="H4:H5"/>
    <mergeCell ref="J4:J5"/>
    <mergeCell ref="K4:K5"/>
    <mergeCell ref="P4:P5"/>
    <mergeCell ref="Q4:Q5"/>
    <mergeCell ref="B18:C18"/>
    <mergeCell ref="B19:C19"/>
    <mergeCell ref="B20:C20"/>
    <mergeCell ref="B21:C21"/>
    <mergeCell ref="B22:C22"/>
    <mergeCell ref="F21:G21"/>
    <mergeCell ref="F22:G22"/>
    <mergeCell ref="D4:D5"/>
    <mergeCell ref="B23:C23"/>
    <mergeCell ref="D18:E18"/>
    <mergeCell ref="F18:G18"/>
    <mergeCell ref="F19:G19"/>
    <mergeCell ref="F20:G20"/>
    <mergeCell ref="D19:E19"/>
    <mergeCell ref="D20:E20"/>
    <mergeCell ref="D21:E21"/>
    <mergeCell ref="D22:E22"/>
    <mergeCell ref="D23:E23"/>
  </mergeCells>
  <printOptions/>
  <pageMargins left="0.4724409448818898" right="0.2755905511811024" top="0.7874015748031497" bottom="1.1023622047244095" header="0.5118110236220472" footer="0.5118110236220472"/>
  <pageSetup firstPageNumber="77" useFirstPageNumber="1" fitToHeight="1" fitToWidth="1" horizontalDpi="600" verticalDpi="600" orientation="landscape" paperSize="9" scale="71" r:id="rId1"/>
  <headerFooter alignWithMargins="0">
    <oddFooter>&amp;R77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石川県</cp:lastModifiedBy>
  <cp:lastPrinted>2015-05-01T04:28:23Z</cp:lastPrinted>
  <dcterms:created xsi:type="dcterms:W3CDTF">2004-02-25T04:54:15Z</dcterms:created>
  <dcterms:modified xsi:type="dcterms:W3CDTF">2015-05-08T02:20:10Z</dcterms:modified>
  <cp:category/>
  <cp:version/>
  <cp:contentType/>
  <cp:contentStatus/>
</cp:coreProperties>
</file>