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355" activeTab="1"/>
  </bookViews>
  <sheets>
    <sheet name="１．６歳" sheetId="1" r:id="rId1"/>
    <sheet name="３歳 " sheetId="2" r:id="rId2"/>
  </sheets>
  <definedNames>
    <definedName name="_xlnm.Print_Area" localSheetId="0">'１．６歳'!$A$1:$U$36</definedName>
  </definedNames>
  <calcPr fullCalcOnLoad="1"/>
</workbook>
</file>

<file path=xl/sharedStrings.xml><?xml version="1.0" encoding="utf-8"?>
<sst xmlns="http://schemas.openxmlformats.org/spreadsheetml/2006/main" count="113" uniqueCount="52">
  <si>
    <t>対象者数</t>
  </si>
  <si>
    <t>接種者数</t>
  </si>
  <si>
    <t>接種率</t>
  </si>
  <si>
    <t>南加賀管内</t>
  </si>
  <si>
    <t>　小松市</t>
  </si>
  <si>
    <t>　加賀市</t>
  </si>
  <si>
    <t>　川北町</t>
  </si>
  <si>
    <t>石川中央管内</t>
  </si>
  <si>
    <t>　津幡町</t>
  </si>
  <si>
    <t>　内灘町</t>
  </si>
  <si>
    <t>能登中部管内</t>
  </si>
  <si>
    <t>　羽咋市</t>
  </si>
  <si>
    <t>能登北部管内</t>
  </si>
  <si>
    <t>　輪島市</t>
  </si>
  <si>
    <t>　珠洲市</t>
  </si>
  <si>
    <t>　穴水町</t>
  </si>
  <si>
    <t>石川県合計</t>
  </si>
  <si>
    <t>麻疹</t>
  </si>
  <si>
    <t>風疹</t>
  </si>
  <si>
    <t>日本脳炎</t>
  </si>
  <si>
    <t>　かほく市</t>
  </si>
  <si>
    <t>　能美市</t>
  </si>
  <si>
    <t>　白山市</t>
  </si>
  <si>
    <t>　七尾市</t>
  </si>
  <si>
    <t>　宝達志水町</t>
  </si>
  <si>
    <t>　中能登町</t>
  </si>
  <si>
    <t>　能登町</t>
  </si>
  <si>
    <t xml:space="preserve">  七尾市</t>
  </si>
  <si>
    <t>　志賀町</t>
  </si>
  <si>
    <t>　中能登町</t>
  </si>
  <si>
    <t>　能登町</t>
  </si>
  <si>
    <t>金沢市</t>
  </si>
  <si>
    <t>麻疹（ＭＲ含む）</t>
  </si>
  <si>
    <t>風疹（ＭＲ含む）</t>
  </si>
  <si>
    <t>（再掲）</t>
  </si>
  <si>
    <t>ＭＲ接種者数</t>
  </si>
  <si>
    <t>ＤＰＴ初回</t>
  </si>
  <si>
    <t>ポリオ</t>
  </si>
  <si>
    <t>ＢＣＧ</t>
  </si>
  <si>
    <t>ＤＰＴ初回</t>
  </si>
  <si>
    <t>ＢＣＧ</t>
  </si>
  <si>
    <t xml:space="preserve">   志賀町</t>
  </si>
  <si>
    <t>ＤPＴ追加</t>
  </si>
  <si>
    <t>ＤＰＴ追加</t>
  </si>
  <si>
    <t>※単抗原、ＭＲ含む</t>
  </si>
  <si>
    <t>-</t>
  </si>
  <si>
    <t>※　4月1日現在3歳児に積極的勧奨実施のため調査せず</t>
  </si>
  <si>
    <t>平成2３年度予防接種率（１歳６か月）</t>
  </si>
  <si>
    <t>平成2３年度予防接種率（３歳）</t>
  </si>
  <si>
    <t>　野々市市</t>
  </si>
  <si>
    <t>１５　予防接種</t>
  </si>
  <si>
    <t>（１）予防接種実施状況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</si>
</sst>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#,##0.0_);[Red]\(#,##0.0\)"/>
    <numFmt numFmtId="179" formatCode="0.0_);[Red]\(0.0\)"/>
    <numFmt numFmtId="180" formatCode="0.0_ "/>
    <numFmt numFmtId="181" formatCode="0.00_);[Red]\(0.00\)"/>
    <numFmt numFmtId="182" formatCode="0_);[Red]\(0\)"/>
    <numFmt numFmtId="183" formatCode="#,##0_ "/>
    <numFmt numFmtId="184" formatCode="0_ "/>
    <numFmt numFmtId="185" formatCode="#,##0.0_ "/>
  </numFmts>
  <fonts count="4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ｺﾞｼｯｸ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2"/>
      <color indexed="10"/>
      <name val="ｺﾞｼｯｸ"/>
      <family val="3"/>
    </font>
    <font>
      <sz val="12"/>
      <color indexed="8"/>
      <name val="ｺﾞｼｯｸ"/>
      <family val="3"/>
    </font>
    <font>
      <sz val="13"/>
      <color indexed="8"/>
      <name val="ｺﾞｼｯｸ"/>
      <family val="3"/>
    </font>
    <font>
      <sz val="13"/>
      <color indexed="10"/>
      <name val="ｺﾞｼｯｸ"/>
      <family val="3"/>
    </font>
    <font>
      <sz val="13"/>
      <color indexed="8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76" fontId="4" fillId="0" borderId="10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37" fontId="4" fillId="0" borderId="12" xfId="0" applyNumberFormat="1" applyFont="1" applyFill="1" applyBorder="1" applyAlignment="1" applyProtection="1">
      <alignment/>
      <protection/>
    </xf>
    <xf numFmtId="176" fontId="4" fillId="0" borderId="12" xfId="0" applyNumberFormat="1" applyFont="1" applyBorder="1" applyAlignment="1" applyProtection="1">
      <alignment/>
      <protection/>
    </xf>
    <xf numFmtId="0" fontId="4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>
      <alignment horizontal="left"/>
    </xf>
    <xf numFmtId="37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7" fontId="7" fillId="0" borderId="12" xfId="0" applyNumberFormat="1" applyFont="1" applyFill="1" applyBorder="1" applyAlignment="1" applyProtection="1">
      <alignment/>
      <protection/>
    </xf>
    <xf numFmtId="176" fontId="7" fillId="0" borderId="12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>
      <alignment/>
    </xf>
    <xf numFmtId="183" fontId="7" fillId="0" borderId="12" xfId="0" applyNumberFormat="1" applyFont="1" applyFill="1" applyBorder="1" applyAlignment="1" applyProtection="1">
      <alignment horizontal="right"/>
      <protection/>
    </xf>
    <xf numFmtId="176" fontId="7" fillId="0" borderId="12" xfId="0" applyNumberFormat="1" applyFont="1" applyFill="1" applyBorder="1" applyAlignment="1" applyProtection="1">
      <alignment horizontal="right"/>
      <protection/>
    </xf>
    <xf numFmtId="177" fontId="7" fillId="0" borderId="12" xfId="0" applyNumberFormat="1" applyFont="1" applyFill="1" applyBorder="1" applyAlignment="1">
      <alignment horizontal="right"/>
    </xf>
    <xf numFmtId="176" fontId="7" fillId="0" borderId="12" xfId="0" applyNumberFormat="1" applyFont="1" applyBorder="1" applyAlignment="1" applyProtection="1">
      <alignment/>
      <protection/>
    </xf>
    <xf numFmtId="177" fontId="7" fillId="0" borderId="12" xfId="0" applyNumberFormat="1" applyFont="1" applyFill="1" applyBorder="1" applyAlignment="1">
      <alignment/>
    </xf>
    <xf numFmtId="177" fontId="7" fillId="0" borderId="12" xfId="0" applyNumberFormat="1" applyFont="1" applyFill="1" applyBorder="1" applyAlignment="1" applyProtection="1">
      <alignment/>
      <protection/>
    </xf>
    <xf numFmtId="183" fontId="8" fillId="0" borderId="12" xfId="0" applyNumberFormat="1" applyFont="1" applyFill="1" applyBorder="1" applyAlignment="1" applyProtection="1">
      <alignment horizontal="right"/>
      <protection/>
    </xf>
    <xf numFmtId="176" fontId="8" fillId="0" borderId="12" xfId="0" applyNumberFormat="1" applyFont="1" applyFill="1" applyBorder="1" applyAlignment="1" applyProtection="1">
      <alignment horizontal="right"/>
      <protection/>
    </xf>
    <xf numFmtId="177" fontId="8" fillId="0" borderId="12" xfId="0" applyNumberFormat="1" applyFont="1" applyFill="1" applyBorder="1" applyAlignment="1" applyProtection="1">
      <alignment horizontal="right"/>
      <protection/>
    </xf>
    <xf numFmtId="177" fontId="8" fillId="0" borderId="12" xfId="0" applyNumberFormat="1" applyFont="1" applyFill="1" applyBorder="1" applyAlignment="1">
      <alignment horizontal="right"/>
    </xf>
    <xf numFmtId="177" fontId="8" fillId="0" borderId="12" xfId="0" applyNumberFormat="1" applyFont="1" applyFill="1" applyBorder="1" applyAlignment="1" applyProtection="1">
      <alignment/>
      <protection/>
    </xf>
    <xf numFmtId="176" fontId="8" fillId="0" borderId="12" xfId="0" applyNumberFormat="1" applyFont="1" applyBorder="1" applyAlignment="1" applyProtection="1">
      <alignment/>
      <protection/>
    </xf>
    <xf numFmtId="177" fontId="8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183" fontId="10" fillId="0" borderId="12" xfId="0" applyNumberFormat="1" applyFont="1" applyFill="1" applyBorder="1" applyAlignment="1">
      <alignment/>
    </xf>
    <xf numFmtId="177" fontId="9" fillId="0" borderId="12" xfId="0" applyNumberFormat="1" applyFont="1" applyFill="1" applyBorder="1" applyAlignment="1">
      <alignment horizontal="right"/>
    </xf>
    <xf numFmtId="176" fontId="9" fillId="0" borderId="12" xfId="0" applyNumberFormat="1" applyFont="1" applyFill="1" applyBorder="1" applyAlignment="1" applyProtection="1">
      <alignment horizontal="right"/>
      <protection/>
    </xf>
    <xf numFmtId="183" fontId="9" fillId="0" borderId="12" xfId="0" applyNumberFormat="1" applyFont="1" applyFill="1" applyBorder="1" applyAlignment="1">
      <alignment/>
    </xf>
    <xf numFmtId="177" fontId="9" fillId="0" borderId="12" xfId="0" applyNumberFormat="1" applyFont="1" applyFill="1" applyBorder="1" applyAlignment="1">
      <alignment/>
    </xf>
    <xf numFmtId="176" fontId="9" fillId="0" borderId="12" xfId="0" applyNumberFormat="1" applyFont="1" applyFill="1" applyBorder="1" applyAlignment="1" applyProtection="1">
      <alignment/>
      <protection/>
    </xf>
    <xf numFmtId="176" fontId="9" fillId="0" borderId="12" xfId="0" applyNumberFormat="1" applyFont="1" applyBorder="1" applyAlignment="1" applyProtection="1">
      <alignment/>
      <protection/>
    </xf>
    <xf numFmtId="177" fontId="10" fillId="0" borderId="12" xfId="0" applyNumberFormat="1" applyFont="1" applyFill="1" applyBorder="1" applyAlignment="1">
      <alignment/>
    </xf>
    <xf numFmtId="176" fontId="10" fillId="0" borderId="12" xfId="0" applyNumberFormat="1" applyFont="1" applyBorder="1" applyAlignment="1" applyProtection="1">
      <alignment/>
      <protection/>
    </xf>
    <xf numFmtId="176" fontId="10" fillId="0" borderId="12" xfId="0" applyNumberFormat="1" applyFont="1" applyFill="1" applyBorder="1" applyAlignment="1" applyProtection="1">
      <alignment/>
      <protection/>
    </xf>
    <xf numFmtId="183" fontId="10" fillId="0" borderId="12" xfId="0" applyNumberFormat="1" applyFont="1" applyFill="1" applyBorder="1" applyAlignment="1" applyProtection="1">
      <alignment horizontal="right"/>
      <protection/>
    </xf>
    <xf numFmtId="177" fontId="9" fillId="0" borderId="12" xfId="0" applyNumberFormat="1" applyFont="1" applyFill="1" applyBorder="1" applyAlignment="1" applyProtection="1">
      <alignment/>
      <protection/>
    </xf>
    <xf numFmtId="183" fontId="9" fillId="0" borderId="12" xfId="0" applyNumberFormat="1" applyFont="1" applyFill="1" applyBorder="1" applyAlignment="1" applyProtection="1">
      <alignment horizontal="right"/>
      <protection/>
    </xf>
    <xf numFmtId="177" fontId="10" fillId="0" borderId="12" xfId="0" applyNumberFormat="1" applyFont="1" applyFill="1" applyBorder="1" applyAlignment="1">
      <alignment horizontal="right"/>
    </xf>
    <xf numFmtId="176" fontId="10" fillId="0" borderId="12" xfId="0" applyNumberFormat="1" applyFont="1" applyFill="1" applyBorder="1" applyAlignment="1" applyProtection="1">
      <alignment horizontal="right"/>
      <protection/>
    </xf>
    <xf numFmtId="177" fontId="9" fillId="0" borderId="12" xfId="0" applyNumberFormat="1" applyFont="1" applyFill="1" applyBorder="1" applyAlignment="1" applyProtection="1">
      <alignment horizontal="right"/>
      <protection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16" xfId="0" applyFont="1" applyFill="1" applyBorder="1" applyAlignment="1">
      <alignment horizontal="left" vertical="top" shrinkToFit="1"/>
    </xf>
    <xf numFmtId="0" fontId="11" fillId="0" borderId="18" xfId="0" applyFont="1" applyFill="1" applyBorder="1" applyAlignment="1">
      <alignment horizontal="left" vertical="top" shrinkToFit="1"/>
    </xf>
    <xf numFmtId="0" fontId="11" fillId="0" borderId="17" xfId="0" applyFont="1" applyFill="1" applyBorder="1" applyAlignment="1">
      <alignment horizontal="left" vertical="top" shrinkToFit="1"/>
    </xf>
    <xf numFmtId="0" fontId="5" fillId="33" borderId="12" xfId="0" applyFont="1" applyFill="1" applyBorder="1" applyAlignment="1">
      <alignment/>
    </xf>
    <xf numFmtId="183" fontId="8" fillId="33" borderId="12" xfId="0" applyNumberFormat="1" applyFont="1" applyFill="1" applyBorder="1" applyAlignment="1" applyProtection="1">
      <alignment horizontal="right"/>
      <protection/>
    </xf>
    <xf numFmtId="37" fontId="8" fillId="33" borderId="12" xfId="0" applyNumberFormat="1" applyFont="1" applyFill="1" applyBorder="1" applyAlignment="1" applyProtection="1">
      <alignment/>
      <protection/>
    </xf>
    <xf numFmtId="176" fontId="8" fillId="33" borderId="12" xfId="0" applyNumberFormat="1" applyFont="1" applyFill="1" applyBorder="1" applyAlignment="1" applyProtection="1">
      <alignment horizontal="right"/>
      <protection/>
    </xf>
    <xf numFmtId="177" fontId="8" fillId="33" borderId="12" xfId="0" applyNumberFormat="1" applyFont="1" applyFill="1" applyBorder="1" applyAlignment="1">
      <alignment horizontal="right"/>
    </xf>
    <xf numFmtId="177" fontId="9" fillId="33" borderId="12" xfId="0" applyNumberFormat="1" applyFont="1" applyFill="1" applyBorder="1" applyAlignment="1">
      <alignment horizontal="right"/>
    </xf>
    <xf numFmtId="183" fontId="9" fillId="33" borderId="12" xfId="0" applyNumberFormat="1" applyFont="1" applyFill="1" applyBorder="1" applyAlignment="1" applyProtection="1">
      <alignment horizontal="right"/>
      <protection/>
    </xf>
    <xf numFmtId="176" fontId="9" fillId="33" borderId="12" xfId="0" applyNumberFormat="1" applyFont="1" applyFill="1" applyBorder="1" applyAlignment="1" applyProtection="1">
      <alignment horizontal="right"/>
      <protection/>
    </xf>
    <xf numFmtId="37" fontId="7" fillId="33" borderId="12" xfId="0" applyNumberFormat="1" applyFont="1" applyFill="1" applyBorder="1" applyAlignment="1" applyProtection="1">
      <alignment/>
      <protection/>
    </xf>
    <xf numFmtId="176" fontId="7" fillId="33" borderId="12" xfId="0" applyNumberFormat="1" applyFont="1" applyFill="1" applyBorder="1" applyAlignment="1" applyProtection="1">
      <alignment/>
      <protection/>
    </xf>
    <xf numFmtId="0" fontId="7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183" fontId="10" fillId="33" borderId="12" xfId="0" applyNumberFormat="1" applyFont="1" applyFill="1" applyBorder="1" applyAlignment="1">
      <alignment/>
    </xf>
    <xf numFmtId="177" fontId="8" fillId="33" borderId="12" xfId="0" applyNumberFormat="1" applyFont="1" applyFill="1" applyBorder="1" applyAlignment="1" applyProtection="1">
      <alignment horizontal="right"/>
      <protection/>
    </xf>
    <xf numFmtId="177" fontId="9" fillId="33" borderId="12" xfId="0" applyNumberFormat="1" applyFont="1" applyFill="1" applyBorder="1" applyAlignment="1" applyProtection="1">
      <alignment horizontal="right"/>
      <protection/>
    </xf>
    <xf numFmtId="177" fontId="8" fillId="33" borderId="12" xfId="0" applyNumberFormat="1" applyFont="1" applyFill="1" applyBorder="1" applyAlignment="1" applyProtection="1">
      <alignment/>
      <protection/>
    </xf>
    <xf numFmtId="176" fontId="8" fillId="33" borderId="12" xfId="0" applyNumberFormat="1" applyFont="1" applyFill="1" applyBorder="1" applyAlignment="1" applyProtection="1">
      <alignment/>
      <protection/>
    </xf>
    <xf numFmtId="177" fontId="9" fillId="33" borderId="12" xfId="0" applyNumberFormat="1" applyFont="1" applyFill="1" applyBorder="1" applyAlignment="1" applyProtection="1">
      <alignment/>
      <protection/>
    </xf>
    <xf numFmtId="176" fontId="9" fillId="33" borderId="12" xfId="0" applyNumberFormat="1" applyFont="1" applyFill="1" applyBorder="1" applyAlignment="1" applyProtection="1">
      <alignment/>
      <protection/>
    </xf>
    <xf numFmtId="177" fontId="8" fillId="33" borderId="12" xfId="0" applyNumberFormat="1" applyFont="1" applyFill="1" applyBorder="1" applyAlignment="1">
      <alignment/>
    </xf>
    <xf numFmtId="177" fontId="9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7" fontId="4" fillId="33" borderId="0" xfId="0" applyNumberFormat="1" applyFont="1" applyFill="1" applyBorder="1" applyAlignment="1" applyProtection="1">
      <alignment/>
      <protection/>
    </xf>
    <xf numFmtId="176" fontId="4" fillId="33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38" fontId="9" fillId="33" borderId="12" xfId="48" applyFont="1" applyFill="1" applyBorder="1" applyAlignment="1">
      <alignment horizontal="center"/>
    </xf>
    <xf numFmtId="177" fontId="9" fillId="33" borderId="12" xfId="0" applyNumberFormat="1" applyFont="1" applyFill="1" applyBorder="1" applyAlignment="1">
      <alignment horizontal="center"/>
    </xf>
    <xf numFmtId="176" fontId="9" fillId="33" borderId="12" xfId="0" applyNumberFormat="1" applyFont="1" applyFill="1" applyBorder="1" applyAlignment="1" applyProtection="1">
      <alignment horizontal="center"/>
      <protection/>
    </xf>
    <xf numFmtId="183" fontId="9" fillId="33" borderId="12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37"/>
  <sheetViews>
    <sheetView defaultGridColor="0" view="pageBreakPreview" zoomScale="85" zoomScaleNormal="87" zoomScaleSheetLayoutView="85" zoomScalePageLayoutView="0" colorId="22" workbookViewId="0" topLeftCell="A1">
      <pane xSplit="2" ySplit="6" topLeftCell="H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V33" sqref="V33"/>
    </sheetView>
  </sheetViews>
  <sheetFormatPr defaultColWidth="10.59765625" defaultRowHeight="15"/>
  <cols>
    <col min="1" max="1" width="3" style="0" customWidth="1"/>
    <col min="2" max="2" width="15.09765625" style="0" customWidth="1"/>
    <col min="3" max="17" width="10.59765625" style="8" customWidth="1"/>
    <col min="18" max="18" width="14.5" style="8" bestFit="1" customWidth="1"/>
    <col min="19" max="21" width="10.59765625" style="8" customWidth="1"/>
  </cols>
  <sheetData>
    <row r="1" spans="1:21" ht="25.5">
      <c r="A1" s="2"/>
      <c r="B1" s="69" t="s">
        <v>50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21">
      <c r="A2" s="2"/>
      <c r="B2" s="70" t="s">
        <v>51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6.25" customHeight="1">
      <c r="A3" s="2"/>
      <c r="B3" s="25" t="s">
        <v>47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4.75" customHeight="1">
      <c r="A4" s="2"/>
      <c r="B4" s="27"/>
      <c r="C4" s="14" t="s">
        <v>39</v>
      </c>
      <c r="D4" s="65"/>
      <c r="E4" s="68"/>
      <c r="F4" s="14" t="s">
        <v>43</v>
      </c>
      <c r="G4" s="65"/>
      <c r="H4" s="68"/>
      <c r="I4" s="65" t="s">
        <v>37</v>
      </c>
      <c r="J4" s="67"/>
      <c r="K4" s="68"/>
      <c r="L4" s="14" t="s">
        <v>32</v>
      </c>
      <c r="M4" s="65"/>
      <c r="N4" s="68"/>
      <c r="O4" s="14" t="s">
        <v>33</v>
      </c>
      <c r="P4" s="65"/>
      <c r="Q4" s="68"/>
      <c r="R4" s="14" t="s">
        <v>34</v>
      </c>
      <c r="S4" s="65" t="s">
        <v>40</v>
      </c>
      <c r="T4" s="67"/>
      <c r="U4" s="68"/>
    </row>
    <row r="5" spans="1:21" ht="24.75" customHeight="1">
      <c r="A5" s="2"/>
      <c r="B5" s="28"/>
      <c r="C5" s="14" t="s">
        <v>0</v>
      </c>
      <c r="D5" s="14" t="s">
        <v>1</v>
      </c>
      <c r="E5" s="14" t="s">
        <v>2</v>
      </c>
      <c r="F5" s="14" t="s">
        <v>0</v>
      </c>
      <c r="G5" s="14" t="s">
        <v>1</v>
      </c>
      <c r="H5" s="14" t="s">
        <v>2</v>
      </c>
      <c r="I5" s="14" t="s">
        <v>0</v>
      </c>
      <c r="J5" s="14" t="s">
        <v>1</v>
      </c>
      <c r="K5" s="14" t="s">
        <v>2</v>
      </c>
      <c r="L5" s="14" t="s">
        <v>0</v>
      </c>
      <c r="M5" s="14" t="s">
        <v>1</v>
      </c>
      <c r="N5" s="14" t="s">
        <v>2</v>
      </c>
      <c r="O5" s="14" t="s">
        <v>0</v>
      </c>
      <c r="P5" s="14" t="s">
        <v>1</v>
      </c>
      <c r="Q5" s="14" t="s">
        <v>2</v>
      </c>
      <c r="R5" s="14" t="s">
        <v>35</v>
      </c>
      <c r="S5" s="14" t="s">
        <v>0</v>
      </c>
      <c r="T5" s="14" t="s">
        <v>1</v>
      </c>
      <c r="U5" s="14" t="s">
        <v>2</v>
      </c>
    </row>
    <row r="6" spans="1:21" ht="24.75" customHeight="1">
      <c r="A6" s="2"/>
      <c r="B6" s="29"/>
      <c r="C6" s="16"/>
      <c r="D6" s="16"/>
      <c r="E6" s="19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4.75" customHeight="1">
      <c r="A7" s="2"/>
      <c r="B7" s="74" t="s">
        <v>31</v>
      </c>
      <c r="C7" s="75">
        <v>4103</v>
      </c>
      <c r="D7" s="76">
        <v>3368</v>
      </c>
      <c r="E7" s="77">
        <f aca="true" t="shared" si="0" ref="E7:E35">D7/C7</f>
        <v>0.8208627833292713</v>
      </c>
      <c r="F7" s="78">
        <f>C7</f>
        <v>4103</v>
      </c>
      <c r="G7" s="75">
        <v>568</v>
      </c>
      <c r="H7" s="77">
        <f>G7/F7</f>
        <v>0.13843529125030465</v>
      </c>
      <c r="I7" s="78">
        <f>C7</f>
        <v>4103</v>
      </c>
      <c r="J7" s="75">
        <v>2645</v>
      </c>
      <c r="K7" s="77">
        <f>J7/I7</f>
        <v>0.6446502559103096</v>
      </c>
      <c r="L7" s="79">
        <f>C7</f>
        <v>4103</v>
      </c>
      <c r="M7" s="80">
        <v>3769</v>
      </c>
      <c r="N7" s="81">
        <f>M7/L7</f>
        <v>0.9185961491591519</v>
      </c>
      <c r="O7" s="79">
        <f>C7</f>
        <v>4103</v>
      </c>
      <c r="P7" s="80">
        <v>3769</v>
      </c>
      <c r="Q7" s="81">
        <f>P7/O7</f>
        <v>0.9185961491591519</v>
      </c>
      <c r="R7" s="80">
        <v>3769</v>
      </c>
      <c r="S7" s="79">
        <f>C7</f>
        <v>4103</v>
      </c>
      <c r="T7" s="80">
        <v>3985</v>
      </c>
      <c r="U7" s="81">
        <f>T7/S7</f>
        <v>0.9712405556909578</v>
      </c>
    </row>
    <row r="8" spans="1:21" ht="24.75" customHeight="1">
      <c r="A8" s="2"/>
      <c r="B8" s="15"/>
      <c r="C8" s="32"/>
      <c r="D8" s="32"/>
      <c r="E8" s="33"/>
      <c r="F8" s="34"/>
      <c r="G8" s="34"/>
      <c r="H8" s="34"/>
      <c r="I8" s="34"/>
      <c r="J8" s="34"/>
      <c r="K8" s="34"/>
      <c r="L8" s="48"/>
      <c r="M8" s="48"/>
      <c r="N8" s="48"/>
      <c r="O8" s="48"/>
      <c r="P8" s="48"/>
      <c r="Q8" s="48"/>
      <c r="R8" s="49"/>
      <c r="S8" s="48"/>
      <c r="T8" s="48"/>
      <c r="U8" s="48"/>
    </row>
    <row r="9" spans="1:21" ht="24.75" customHeight="1">
      <c r="A9" s="2"/>
      <c r="B9" s="74" t="s">
        <v>3</v>
      </c>
      <c r="C9" s="75">
        <f>SUM(C10:C13)</f>
        <v>2070</v>
      </c>
      <c r="D9" s="75">
        <f>SUM(D10:D13)</f>
        <v>1983</v>
      </c>
      <c r="E9" s="77">
        <f t="shared" si="0"/>
        <v>0.9579710144927536</v>
      </c>
      <c r="F9" s="87">
        <f>SUM(F10:F13)</f>
        <v>2070</v>
      </c>
      <c r="G9" s="87">
        <f>SUM(G10:G13)</f>
        <v>1279</v>
      </c>
      <c r="H9" s="77">
        <f aca="true" t="shared" si="1" ref="H9:H35">G9/F9</f>
        <v>0.6178743961352657</v>
      </c>
      <c r="I9" s="87">
        <f>SUM(I10:I13)</f>
        <v>2070</v>
      </c>
      <c r="J9" s="87">
        <f>SUM(J10:J13)</f>
        <v>1679</v>
      </c>
      <c r="K9" s="77">
        <f aca="true" t="shared" si="2" ref="K9:K35">J9/I9</f>
        <v>0.8111111111111111</v>
      </c>
      <c r="L9" s="88">
        <f>SUM(L10:L13)</f>
        <v>2070</v>
      </c>
      <c r="M9" s="88">
        <f>SUM(M10:M13)</f>
        <v>1973</v>
      </c>
      <c r="N9" s="81">
        <f aca="true" t="shared" si="3" ref="N9:N35">M9/L9</f>
        <v>0.9531400966183575</v>
      </c>
      <c r="O9" s="88">
        <f>SUM(O10:O13)</f>
        <v>2070</v>
      </c>
      <c r="P9" s="88">
        <f>SUM(P10:P13)</f>
        <v>1972</v>
      </c>
      <c r="Q9" s="81">
        <f aca="true" t="shared" si="4" ref="Q9:Q35">P9/O9</f>
        <v>0.9526570048309179</v>
      </c>
      <c r="R9" s="88">
        <f>SUM(R10:R13)</f>
        <v>1971</v>
      </c>
      <c r="S9" s="88">
        <f>SUM(S10:S13)</f>
        <v>2070</v>
      </c>
      <c r="T9" s="88">
        <f>SUM(T10:T13)</f>
        <v>2024</v>
      </c>
      <c r="U9" s="81">
        <f aca="true" t="shared" si="5" ref="U9:U35">T9/S9</f>
        <v>0.9777777777777777</v>
      </c>
    </row>
    <row r="10" spans="1:21" ht="24.75" customHeight="1">
      <c r="A10" s="2"/>
      <c r="B10" s="15" t="s">
        <v>4</v>
      </c>
      <c r="C10" s="41">
        <v>956</v>
      </c>
      <c r="D10" s="41">
        <v>904</v>
      </c>
      <c r="E10" s="42">
        <f t="shared" si="0"/>
        <v>0.9456066945606695</v>
      </c>
      <c r="F10" s="44">
        <f>C10</f>
        <v>956</v>
      </c>
      <c r="G10" s="44">
        <v>589</v>
      </c>
      <c r="H10" s="42">
        <f t="shared" si="1"/>
        <v>0.6161087866108786</v>
      </c>
      <c r="I10" s="44">
        <f>C10</f>
        <v>956</v>
      </c>
      <c r="J10" s="44">
        <v>751</v>
      </c>
      <c r="K10" s="42">
        <f t="shared" si="2"/>
        <v>0.7855648535564853</v>
      </c>
      <c r="L10" s="50">
        <f>C10</f>
        <v>956</v>
      </c>
      <c r="M10" s="50">
        <v>896</v>
      </c>
      <c r="N10" s="51">
        <f t="shared" si="3"/>
        <v>0.9372384937238494</v>
      </c>
      <c r="O10" s="50">
        <f>C10</f>
        <v>956</v>
      </c>
      <c r="P10" s="50">
        <v>896</v>
      </c>
      <c r="Q10" s="51">
        <f t="shared" si="4"/>
        <v>0.9372384937238494</v>
      </c>
      <c r="R10" s="50">
        <v>895</v>
      </c>
      <c r="S10" s="50">
        <f>C10</f>
        <v>956</v>
      </c>
      <c r="T10" s="50">
        <v>920</v>
      </c>
      <c r="U10" s="51">
        <f t="shared" si="5"/>
        <v>0.9623430962343096</v>
      </c>
    </row>
    <row r="11" spans="1:21" ht="24.75" customHeight="1">
      <c r="A11" s="2"/>
      <c r="B11" s="15" t="s">
        <v>5</v>
      </c>
      <c r="C11" s="41">
        <v>529</v>
      </c>
      <c r="D11" s="41">
        <v>508</v>
      </c>
      <c r="E11" s="42">
        <f t="shared" si="0"/>
        <v>0.9603024574669187</v>
      </c>
      <c r="F11" s="44">
        <f>C11</f>
        <v>529</v>
      </c>
      <c r="G11" s="44">
        <v>284</v>
      </c>
      <c r="H11" s="42">
        <f t="shared" si="1"/>
        <v>0.5368620037807184</v>
      </c>
      <c r="I11" s="44">
        <f>C11</f>
        <v>529</v>
      </c>
      <c r="J11" s="44">
        <v>423</v>
      </c>
      <c r="K11" s="42">
        <f t="shared" si="2"/>
        <v>0.7996219281663516</v>
      </c>
      <c r="L11" s="50">
        <f>C11</f>
        <v>529</v>
      </c>
      <c r="M11" s="50">
        <v>506</v>
      </c>
      <c r="N11" s="51">
        <f t="shared" si="3"/>
        <v>0.9565217391304348</v>
      </c>
      <c r="O11" s="50">
        <f>C11</f>
        <v>529</v>
      </c>
      <c r="P11" s="50">
        <v>506</v>
      </c>
      <c r="Q11" s="51">
        <f t="shared" si="4"/>
        <v>0.9565217391304348</v>
      </c>
      <c r="R11" s="50">
        <v>506</v>
      </c>
      <c r="S11" s="50">
        <f>C11</f>
        <v>529</v>
      </c>
      <c r="T11" s="50">
        <v>524</v>
      </c>
      <c r="U11" s="51">
        <f t="shared" si="5"/>
        <v>0.9905482041587902</v>
      </c>
    </row>
    <row r="12" spans="1:21" ht="24.75" customHeight="1">
      <c r="A12" s="2"/>
      <c r="B12" s="15" t="s">
        <v>21</v>
      </c>
      <c r="C12" s="41">
        <v>497</v>
      </c>
      <c r="D12" s="41">
        <v>488</v>
      </c>
      <c r="E12" s="42">
        <f t="shared" si="0"/>
        <v>0.9818913480885312</v>
      </c>
      <c r="F12" s="44">
        <f>C12</f>
        <v>497</v>
      </c>
      <c r="G12" s="44">
        <v>387</v>
      </c>
      <c r="H12" s="42">
        <f t="shared" si="1"/>
        <v>0.778672032193159</v>
      </c>
      <c r="I12" s="44">
        <f>C12</f>
        <v>497</v>
      </c>
      <c r="J12" s="44">
        <v>440</v>
      </c>
      <c r="K12" s="42">
        <f t="shared" si="2"/>
        <v>0.8853118712273642</v>
      </c>
      <c r="L12" s="50">
        <f>C12</f>
        <v>497</v>
      </c>
      <c r="M12" s="50">
        <v>490</v>
      </c>
      <c r="N12" s="51">
        <f t="shared" si="3"/>
        <v>0.9859154929577465</v>
      </c>
      <c r="O12" s="50">
        <f>C12</f>
        <v>497</v>
      </c>
      <c r="P12" s="50">
        <v>489</v>
      </c>
      <c r="Q12" s="51">
        <f t="shared" si="4"/>
        <v>0.9839034205231388</v>
      </c>
      <c r="R12" s="50">
        <v>489</v>
      </c>
      <c r="S12" s="50">
        <f>C12</f>
        <v>497</v>
      </c>
      <c r="T12" s="50">
        <v>492</v>
      </c>
      <c r="U12" s="51">
        <f t="shared" si="5"/>
        <v>0.9899396378269618</v>
      </c>
    </row>
    <row r="13" spans="1:21" ht="24.75" customHeight="1">
      <c r="A13" s="2"/>
      <c r="B13" s="15" t="s">
        <v>6</v>
      </c>
      <c r="C13" s="41">
        <v>88</v>
      </c>
      <c r="D13" s="41">
        <v>83</v>
      </c>
      <c r="E13" s="42">
        <f t="shared" si="0"/>
        <v>0.9431818181818182</v>
      </c>
      <c r="F13" s="44">
        <f>C13</f>
        <v>88</v>
      </c>
      <c r="G13" s="44">
        <v>19</v>
      </c>
      <c r="H13" s="42">
        <f t="shared" si="1"/>
        <v>0.2159090909090909</v>
      </c>
      <c r="I13" s="44">
        <f>C13</f>
        <v>88</v>
      </c>
      <c r="J13" s="44">
        <v>65</v>
      </c>
      <c r="K13" s="42">
        <f t="shared" si="2"/>
        <v>0.7386363636363636</v>
      </c>
      <c r="L13" s="50">
        <f>C13</f>
        <v>88</v>
      </c>
      <c r="M13" s="50">
        <v>81</v>
      </c>
      <c r="N13" s="51">
        <f t="shared" si="3"/>
        <v>0.9204545454545454</v>
      </c>
      <c r="O13" s="50">
        <f>C13</f>
        <v>88</v>
      </c>
      <c r="P13" s="50">
        <v>81</v>
      </c>
      <c r="Q13" s="51">
        <f t="shared" si="4"/>
        <v>0.9204545454545454</v>
      </c>
      <c r="R13" s="50">
        <v>81</v>
      </c>
      <c r="S13" s="50">
        <f>C13</f>
        <v>88</v>
      </c>
      <c r="T13" s="50">
        <v>88</v>
      </c>
      <c r="U13" s="51">
        <f t="shared" si="5"/>
        <v>1</v>
      </c>
    </row>
    <row r="14" spans="1:21" ht="24.75" customHeight="1">
      <c r="A14" s="2"/>
      <c r="B14" s="15"/>
      <c r="C14" s="35"/>
      <c r="D14" s="35"/>
      <c r="E14" s="36"/>
      <c r="F14" s="37"/>
      <c r="G14" s="37"/>
      <c r="H14" s="36"/>
      <c r="I14" s="37"/>
      <c r="J14" s="37"/>
      <c r="K14" s="36"/>
      <c r="L14" s="62"/>
      <c r="M14" s="62"/>
      <c r="N14" s="63"/>
      <c r="O14" s="62"/>
      <c r="P14" s="62"/>
      <c r="Q14" s="63"/>
      <c r="R14" s="59"/>
      <c r="S14" s="62"/>
      <c r="T14" s="62"/>
      <c r="U14" s="63"/>
    </row>
    <row r="15" spans="1:21" ht="24.75" customHeight="1">
      <c r="A15" s="2"/>
      <c r="B15" s="74" t="s">
        <v>7</v>
      </c>
      <c r="C15" s="75">
        <f>SUM(C16:C20)</f>
        <v>2419</v>
      </c>
      <c r="D15" s="75">
        <f>SUM(D16:D20)</f>
        <v>2294</v>
      </c>
      <c r="E15" s="77">
        <f t="shared" si="0"/>
        <v>0.9483257544439851</v>
      </c>
      <c r="F15" s="87">
        <f>SUM(F16:F20)</f>
        <v>2419</v>
      </c>
      <c r="G15" s="87">
        <f>SUM(G16:G20)</f>
        <v>233</v>
      </c>
      <c r="H15" s="77">
        <f t="shared" si="1"/>
        <v>0.09632079371641174</v>
      </c>
      <c r="I15" s="87">
        <f>SUM(I16:I20)</f>
        <v>2419</v>
      </c>
      <c r="J15" s="87">
        <f>SUM(J16:J20)</f>
        <v>1690</v>
      </c>
      <c r="K15" s="77">
        <f t="shared" si="2"/>
        <v>0.6986357999173212</v>
      </c>
      <c r="L15" s="88">
        <f>SUM(L16:L20)</f>
        <v>2419</v>
      </c>
      <c r="M15" s="88">
        <f>SUM(M16:M20)</f>
        <v>2131</v>
      </c>
      <c r="N15" s="81">
        <f t="shared" si="3"/>
        <v>0.8809425382389418</v>
      </c>
      <c r="O15" s="88">
        <f>SUM(O16:O20)</f>
        <v>2419</v>
      </c>
      <c r="P15" s="88">
        <f>SUM(P16:P20)</f>
        <v>2131</v>
      </c>
      <c r="Q15" s="81">
        <f t="shared" si="4"/>
        <v>0.8809425382389418</v>
      </c>
      <c r="R15" s="80">
        <f>SUM(R16:R20)</f>
        <v>2131</v>
      </c>
      <c r="S15" s="88">
        <f>SUM(S16:S20)</f>
        <v>2419</v>
      </c>
      <c r="T15" s="88">
        <f>SUM(T16:T20)</f>
        <v>2399</v>
      </c>
      <c r="U15" s="81">
        <f t="shared" si="5"/>
        <v>0.9917321207110377</v>
      </c>
    </row>
    <row r="16" spans="1:21" ht="24.75" customHeight="1">
      <c r="A16" s="2"/>
      <c r="B16" s="15" t="s">
        <v>22</v>
      </c>
      <c r="C16" s="41">
        <v>961</v>
      </c>
      <c r="D16" s="41">
        <v>914</v>
      </c>
      <c r="E16" s="42">
        <f>D16/C16</f>
        <v>0.951092611862643</v>
      </c>
      <c r="F16" s="43">
        <f>C16</f>
        <v>961</v>
      </c>
      <c r="G16" s="43">
        <v>180</v>
      </c>
      <c r="H16" s="42">
        <f>G16/F16</f>
        <v>0.18730489073881373</v>
      </c>
      <c r="I16" s="43">
        <f>C16</f>
        <v>961</v>
      </c>
      <c r="J16" s="43">
        <v>564</v>
      </c>
      <c r="K16" s="42">
        <f>J16/I16</f>
        <v>0.586888657648283</v>
      </c>
      <c r="L16" s="64">
        <f>C16</f>
        <v>961</v>
      </c>
      <c r="M16" s="64">
        <v>891</v>
      </c>
      <c r="N16" s="51">
        <f>M16/L16</f>
        <v>0.927159209157128</v>
      </c>
      <c r="O16" s="64">
        <f>C16</f>
        <v>961</v>
      </c>
      <c r="P16" s="64">
        <v>891</v>
      </c>
      <c r="Q16" s="51">
        <f>P16/O16</f>
        <v>0.927159209157128</v>
      </c>
      <c r="R16" s="64">
        <v>891</v>
      </c>
      <c r="S16" s="64">
        <f>C16</f>
        <v>961</v>
      </c>
      <c r="T16" s="64">
        <v>957</v>
      </c>
      <c r="U16" s="51">
        <f>T16/S16</f>
        <v>0.9958376690946931</v>
      </c>
    </row>
    <row r="17" spans="1:21" ht="24.75" customHeight="1">
      <c r="A17" s="2"/>
      <c r="B17" s="15" t="s">
        <v>20</v>
      </c>
      <c r="C17" s="41">
        <v>265</v>
      </c>
      <c r="D17" s="41">
        <v>262</v>
      </c>
      <c r="E17" s="42">
        <f>D17/C17</f>
        <v>0.9886792452830189</v>
      </c>
      <c r="F17" s="43">
        <f>C17</f>
        <v>265</v>
      </c>
      <c r="G17" s="44">
        <v>1</v>
      </c>
      <c r="H17" s="42">
        <f>G17/F17</f>
        <v>0.0037735849056603774</v>
      </c>
      <c r="I17" s="43">
        <f>C17</f>
        <v>265</v>
      </c>
      <c r="J17" s="44">
        <v>238</v>
      </c>
      <c r="K17" s="42">
        <f>J17/I17</f>
        <v>0.8981132075471698</v>
      </c>
      <c r="L17" s="64">
        <f>C17</f>
        <v>265</v>
      </c>
      <c r="M17" s="50">
        <v>227</v>
      </c>
      <c r="N17" s="51">
        <f>M17/L17</f>
        <v>0.8566037735849057</v>
      </c>
      <c r="O17" s="64">
        <f>C17</f>
        <v>265</v>
      </c>
      <c r="P17" s="50">
        <v>227</v>
      </c>
      <c r="Q17" s="51">
        <f>P17/O17</f>
        <v>0.8566037735849057</v>
      </c>
      <c r="R17" s="50">
        <v>227</v>
      </c>
      <c r="S17" s="64">
        <f>C17</f>
        <v>265</v>
      </c>
      <c r="T17" s="50">
        <v>264</v>
      </c>
      <c r="U17" s="51">
        <f>T17/S17</f>
        <v>0.9962264150943396</v>
      </c>
    </row>
    <row r="18" spans="1:21" ht="24.75" customHeight="1">
      <c r="A18" s="2"/>
      <c r="B18" s="15" t="s">
        <v>49</v>
      </c>
      <c r="C18" s="41">
        <v>633</v>
      </c>
      <c r="D18" s="41">
        <v>588</v>
      </c>
      <c r="E18" s="42">
        <f>D18/C18</f>
        <v>0.9289099526066351</v>
      </c>
      <c r="F18" s="43">
        <f>C18</f>
        <v>633</v>
      </c>
      <c r="G18" s="44">
        <v>18</v>
      </c>
      <c r="H18" s="42">
        <f>G18/F18</f>
        <v>0.02843601895734597</v>
      </c>
      <c r="I18" s="43">
        <f>C18</f>
        <v>633</v>
      </c>
      <c r="J18" s="44">
        <v>459</v>
      </c>
      <c r="K18" s="42">
        <f>J18/I18</f>
        <v>0.7251184834123223</v>
      </c>
      <c r="L18" s="64">
        <f>C18</f>
        <v>633</v>
      </c>
      <c r="M18" s="50">
        <v>569</v>
      </c>
      <c r="N18" s="51">
        <f>M18/L18</f>
        <v>0.8988941548183255</v>
      </c>
      <c r="O18" s="64">
        <f>C18</f>
        <v>633</v>
      </c>
      <c r="P18" s="50">
        <v>569</v>
      </c>
      <c r="Q18" s="51">
        <f>P18/O18</f>
        <v>0.8988941548183255</v>
      </c>
      <c r="R18" s="50">
        <v>569</v>
      </c>
      <c r="S18" s="64">
        <f>C18</f>
        <v>633</v>
      </c>
      <c r="T18" s="50">
        <v>622</v>
      </c>
      <c r="U18" s="51">
        <f>T18/S18</f>
        <v>0.9826224328593997</v>
      </c>
    </row>
    <row r="19" spans="1:21" ht="24.75" customHeight="1">
      <c r="A19" s="2"/>
      <c r="B19" s="15" t="s">
        <v>8</v>
      </c>
      <c r="C19" s="41">
        <v>336</v>
      </c>
      <c r="D19" s="41">
        <v>318</v>
      </c>
      <c r="E19" s="42">
        <f t="shared" si="0"/>
        <v>0.9464285714285714</v>
      </c>
      <c r="F19" s="43">
        <f>C19</f>
        <v>336</v>
      </c>
      <c r="G19" s="44">
        <v>31</v>
      </c>
      <c r="H19" s="42">
        <f t="shared" si="1"/>
        <v>0.09226190476190477</v>
      </c>
      <c r="I19" s="43">
        <f>C19</f>
        <v>336</v>
      </c>
      <c r="J19" s="44">
        <v>260</v>
      </c>
      <c r="K19" s="42">
        <f t="shared" si="2"/>
        <v>0.7738095238095238</v>
      </c>
      <c r="L19" s="64">
        <f>C19</f>
        <v>336</v>
      </c>
      <c r="M19" s="50">
        <v>251</v>
      </c>
      <c r="N19" s="51">
        <f t="shared" si="3"/>
        <v>0.7470238095238095</v>
      </c>
      <c r="O19" s="64">
        <f>C19</f>
        <v>336</v>
      </c>
      <c r="P19" s="50">
        <v>251</v>
      </c>
      <c r="Q19" s="51">
        <f t="shared" si="4"/>
        <v>0.7470238095238095</v>
      </c>
      <c r="R19" s="50">
        <v>251</v>
      </c>
      <c r="S19" s="64">
        <f>C19</f>
        <v>336</v>
      </c>
      <c r="T19" s="50">
        <v>333</v>
      </c>
      <c r="U19" s="51">
        <f t="shared" si="5"/>
        <v>0.9910714285714286</v>
      </c>
    </row>
    <row r="20" spans="1:21" ht="24.75" customHeight="1">
      <c r="A20" s="2"/>
      <c r="B20" s="15" t="s">
        <v>9</v>
      </c>
      <c r="C20" s="41">
        <v>224</v>
      </c>
      <c r="D20" s="41">
        <v>212</v>
      </c>
      <c r="E20" s="42">
        <f t="shared" si="0"/>
        <v>0.9464285714285714</v>
      </c>
      <c r="F20" s="43">
        <f>C20</f>
        <v>224</v>
      </c>
      <c r="G20" s="44">
        <v>3</v>
      </c>
      <c r="H20" s="42">
        <f t="shared" si="1"/>
        <v>0.013392857142857142</v>
      </c>
      <c r="I20" s="43">
        <f>C20</f>
        <v>224</v>
      </c>
      <c r="J20" s="44">
        <v>169</v>
      </c>
      <c r="K20" s="42">
        <f t="shared" si="2"/>
        <v>0.7544642857142857</v>
      </c>
      <c r="L20" s="64">
        <f>C20</f>
        <v>224</v>
      </c>
      <c r="M20" s="50">
        <v>193</v>
      </c>
      <c r="N20" s="51">
        <f t="shared" si="3"/>
        <v>0.8616071428571429</v>
      </c>
      <c r="O20" s="64">
        <f>C20</f>
        <v>224</v>
      </c>
      <c r="P20" s="50">
        <v>193</v>
      </c>
      <c r="Q20" s="51">
        <f t="shared" si="4"/>
        <v>0.8616071428571429</v>
      </c>
      <c r="R20" s="50">
        <v>193</v>
      </c>
      <c r="S20" s="64">
        <f>C20</f>
        <v>224</v>
      </c>
      <c r="T20" s="50">
        <v>223</v>
      </c>
      <c r="U20" s="51">
        <f t="shared" si="5"/>
        <v>0.9955357142857143</v>
      </c>
    </row>
    <row r="21" spans="1:21" ht="24.75" customHeight="1">
      <c r="A21" s="2"/>
      <c r="B21" s="15"/>
      <c r="C21" s="35"/>
      <c r="D21" s="35"/>
      <c r="E21" s="36"/>
      <c r="F21" s="37"/>
      <c r="G21" s="37"/>
      <c r="H21" s="36"/>
      <c r="I21" s="37"/>
      <c r="J21" s="37"/>
      <c r="K21" s="36"/>
      <c r="L21" s="62"/>
      <c r="M21" s="62"/>
      <c r="N21" s="63"/>
      <c r="O21" s="62"/>
      <c r="P21" s="62"/>
      <c r="Q21" s="63"/>
      <c r="R21" s="59"/>
      <c r="S21" s="62"/>
      <c r="T21" s="62"/>
      <c r="U21" s="63"/>
    </row>
    <row r="22" spans="1:21" ht="24.75" customHeight="1">
      <c r="A22" s="2"/>
      <c r="B22" s="74" t="s">
        <v>10</v>
      </c>
      <c r="C22" s="75">
        <f>SUM(C23:C27)</f>
        <v>886</v>
      </c>
      <c r="D22" s="75">
        <f>SUM(D23:D27)</f>
        <v>810</v>
      </c>
      <c r="E22" s="77">
        <f t="shared" si="0"/>
        <v>0.9142212189616253</v>
      </c>
      <c r="F22" s="87">
        <f>SUM(F23:F27)</f>
        <v>886</v>
      </c>
      <c r="G22" s="87">
        <f>SUM(G23:G27)</f>
        <v>142</v>
      </c>
      <c r="H22" s="77">
        <f t="shared" si="1"/>
        <v>0.16027088036117382</v>
      </c>
      <c r="I22" s="87">
        <f>SUM(I23:I27)</f>
        <v>886</v>
      </c>
      <c r="J22" s="87">
        <f>SUM(J23:J27)</f>
        <v>623</v>
      </c>
      <c r="K22" s="77">
        <f t="shared" si="2"/>
        <v>0.7031602708803611</v>
      </c>
      <c r="L22" s="88">
        <f>SUM(L23:L27)</f>
        <v>886</v>
      </c>
      <c r="M22" s="88">
        <f>SUM(M23:M27)</f>
        <v>721</v>
      </c>
      <c r="N22" s="81">
        <f t="shared" si="3"/>
        <v>0.8137697516930023</v>
      </c>
      <c r="O22" s="88">
        <f>SUM(O23:O27)</f>
        <v>886</v>
      </c>
      <c r="P22" s="88">
        <f>SUM(P23:P27)</f>
        <v>721</v>
      </c>
      <c r="Q22" s="81">
        <f t="shared" si="4"/>
        <v>0.8137697516930023</v>
      </c>
      <c r="R22" s="80">
        <f>SUM(R23:R27)</f>
        <v>721</v>
      </c>
      <c r="S22" s="88">
        <f>SUM(S23:S27)</f>
        <v>886</v>
      </c>
      <c r="T22" s="88">
        <f>SUM(T23:T27)</f>
        <v>869</v>
      </c>
      <c r="U22" s="81">
        <f t="shared" si="5"/>
        <v>0.9808126410835214</v>
      </c>
    </row>
    <row r="23" spans="1:21" ht="24.75" customHeight="1">
      <c r="A23" s="2"/>
      <c r="B23" s="15" t="s">
        <v>23</v>
      </c>
      <c r="C23" s="41">
        <v>382</v>
      </c>
      <c r="D23" s="41">
        <v>351</v>
      </c>
      <c r="E23" s="42">
        <f>D23/C23</f>
        <v>0.918848167539267</v>
      </c>
      <c r="F23" s="43">
        <f>C23</f>
        <v>382</v>
      </c>
      <c r="G23" s="43">
        <v>86</v>
      </c>
      <c r="H23" s="42">
        <f>G23/F23</f>
        <v>0.225130890052356</v>
      </c>
      <c r="I23" s="43">
        <f>C23</f>
        <v>382</v>
      </c>
      <c r="J23" s="43">
        <v>226</v>
      </c>
      <c r="K23" s="42">
        <f>J23/I23</f>
        <v>0.5916230366492147</v>
      </c>
      <c r="L23" s="64">
        <f>C23</f>
        <v>382</v>
      </c>
      <c r="M23" s="64">
        <v>321</v>
      </c>
      <c r="N23" s="51">
        <f>M23/L23</f>
        <v>0.8403141361256544</v>
      </c>
      <c r="O23" s="64">
        <f>C23</f>
        <v>382</v>
      </c>
      <c r="P23" s="64">
        <v>321</v>
      </c>
      <c r="Q23" s="51">
        <f>P23/O23</f>
        <v>0.8403141361256544</v>
      </c>
      <c r="R23" s="64">
        <v>321</v>
      </c>
      <c r="S23" s="64">
        <f>C23</f>
        <v>382</v>
      </c>
      <c r="T23" s="64">
        <v>379</v>
      </c>
      <c r="U23" s="51">
        <f>T23/S23</f>
        <v>0.9921465968586387</v>
      </c>
    </row>
    <row r="24" spans="1:21" ht="24.75" customHeight="1">
      <c r="A24" s="2"/>
      <c r="B24" s="15" t="s">
        <v>11</v>
      </c>
      <c r="C24" s="41">
        <v>143</v>
      </c>
      <c r="D24" s="41">
        <v>126</v>
      </c>
      <c r="E24" s="42">
        <f t="shared" si="0"/>
        <v>0.8811188811188811</v>
      </c>
      <c r="F24" s="43">
        <f>C24</f>
        <v>143</v>
      </c>
      <c r="G24" s="44">
        <v>2</v>
      </c>
      <c r="H24" s="42">
        <f t="shared" si="1"/>
        <v>0.013986013986013986</v>
      </c>
      <c r="I24" s="43">
        <f>C24</f>
        <v>143</v>
      </c>
      <c r="J24" s="44">
        <v>129</v>
      </c>
      <c r="K24" s="42">
        <f t="shared" si="2"/>
        <v>0.9020979020979021</v>
      </c>
      <c r="L24" s="64">
        <f>C24</f>
        <v>143</v>
      </c>
      <c r="M24" s="50">
        <v>103</v>
      </c>
      <c r="N24" s="51">
        <f t="shared" si="3"/>
        <v>0.7202797202797203</v>
      </c>
      <c r="O24" s="64">
        <f>C24</f>
        <v>143</v>
      </c>
      <c r="P24" s="50">
        <v>103</v>
      </c>
      <c r="Q24" s="51">
        <f t="shared" si="4"/>
        <v>0.7202797202797203</v>
      </c>
      <c r="R24" s="50">
        <v>103</v>
      </c>
      <c r="S24" s="64">
        <f>C24</f>
        <v>143</v>
      </c>
      <c r="T24" s="50">
        <v>143</v>
      </c>
      <c r="U24" s="51">
        <f t="shared" si="5"/>
        <v>1</v>
      </c>
    </row>
    <row r="25" spans="1:21" ht="24.75" customHeight="1">
      <c r="A25" s="2"/>
      <c r="B25" s="15" t="s">
        <v>41</v>
      </c>
      <c r="C25" s="41">
        <v>133</v>
      </c>
      <c r="D25" s="41">
        <v>118</v>
      </c>
      <c r="E25" s="42">
        <f t="shared" si="0"/>
        <v>0.8872180451127819</v>
      </c>
      <c r="F25" s="43">
        <f>C25</f>
        <v>133</v>
      </c>
      <c r="G25" s="43">
        <v>13</v>
      </c>
      <c r="H25" s="42">
        <f t="shared" si="1"/>
        <v>0.09774436090225563</v>
      </c>
      <c r="I25" s="43">
        <f>C25</f>
        <v>133</v>
      </c>
      <c r="J25" s="43">
        <v>113</v>
      </c>
      <c r="K25" s="42">
        <f t="shared" si="2"/>
        <v>0.849624060150376</v>
      </c>
      <c r="L25" s="64">
        <f>C25</f>
        <v>133</v>
      </c>
      <c r="M25" s="64">
        <v>106</v>
      </c>
      <c r="N25" s="51">
        <f t="shared" si="3"/>
        <v>0.7969924812030075</v>
      </c>
      <c r="O25" s="64">
        <f>C25</f>
        <v>133</v>
      </c>
      <c r="P25" s="64">
        <v>106</v>
      </c>
      <c r="Q25" s="51">
        <f t="shared" si="4"/>
        <v>0.7969924812030075</v>
      </c>
      <c r="R25" s="64">
        <v>106</v>
      </c>
      <c r="S25" s="64">
        <f>C25</f>
        <v>133</v>
      </c>
      <c r="T25" s="64">
        <v>133</v>
      </c>
      <c r="U25" s="51">
        <f t="shared" si="5"/>
        <v>1</v>
      </c>
    </row>
    <row r="26" spans="1:21" ht="24.75" customHeight="1">
      <c r="A26" s="2"/>
      <c r="B26" s="20" t="s">
        <v>24</v>
      </c>
      <c r="C26" s="41">
        <v>72</v>
      </c>
      <c r="D26" s="41">
        <v>70</v>
      </c>
      <c r="E26" s="42">
        <f>D26/C26</f>
        <v>0.9722222222222222</v>
      </c>
      <c r="F26" s="43">
        <f>C26</f>
        <v>72</v>
      </c>
      <c r="G26" s="43">
        <v>14</v>
      </c>
      <c r="H26" s="42">
        <f>G26/F26</f>
        <v>0.19444444444444445</v>
      </c>
      <c r="I26" s="43">
        <f>C26</f>
        <v>72</v>
      </c>
      <c r="J26" s="43">
        <v>64</v>
      </c>
      <c r="K26" s="42">
        <f>J26/I26</f>
        <v>0.8888888888888888</v>
      </c>
      <c r="L26" s="64">
        <f>C26</f>
        <v>72</v>
      </c>
      <c r="M26" s="64">
        <v>65</v>
      </c>
      <c r="N26" s="51">
        <f>M26/L26</f>
        <v>0.9027777777777778</v>
      </c>
      <c r="O26" s="64">
        <f>C26</f>
        <v>72</v>
      </c>
      <c r="P26" s="64">
        <v>65</v>
      </c>
      <c r="Q26" s="51">
        <f>P26/O26</f>
        <v>0.9027777777777778</v>
      </c>
      <c r="R26" s="64">
        <v>65</v>
      </c>
      <c r="S26" s="64">
        <f>C26</f>
        <v>72</v>
      </c>
      <c r="T26" s="64">
        <v>61</v>
      </c>
      <c r="U26" s="51">
        <f>T26/S26</f>
        <v>0.8472222222222222</v>
      </c>
    </row>
    <row r="27" spans="1:21" ht="24.75" customHeight="1">
      <c r="A27" s="2"/>
      <c r="B27" s="20" t="s">
        <v>25</v>
      </c>
      <c r="C27" s="41">
        <v>156</v>
      </c>
      <c r="D27" s="41">
        <v>145</v>
      </c>
      <c r="E27" s="42">
        <f t="shared" si="0"/>
        <v>0.9294871794871795</v>
      </c>
      <c r="F27" s="43">
        <f>C27</f>
        <v>156</v>
      </c>
      <c r="G27" s="43">
        <v>27</v>
      </c>
      <c r="H27" s="42">
        <f t="shared" si="1"/>
        <v>0.17307692307692307</v>
      </c>
      <c r="I27" s="43">
        <f>C27</f>
        <v>156</v>
      </c>
      <c r="J27" s="43">
        <v>91</v>
      </c>
      <c r="K27" s="42">
        <f t="shared" si="2"/>
        <v>0.5833333333333334</v>
      </c>
      <c r="L27" s="64">
        <f>C27</f>
        <v>156</v>
      </c>
      <c r="M27" s="64">
        <v>126</v>
      </c>
      <c r="N27" s="51">
        <f t="shared" si="3"/>
        <v>0.8076923076923077</v>
      </c>
      <c r="O27" s="64">
        <f>C27</f>
        <v>156</v>
      </c>
      <c r="P27" s="64">
        <v>126</v>
      </c>
      <c r="Q27" s="51">
        <f t="shared" si="4"/>
        <v>0.8076923076923077</v>
      </c>
      <c r="R27" s="64">
        <v>126</v>
      </c>
      <c r="S27" s="64">
        <f>C27</f>
        <v>156</v>
      </c>
      <c r="T27" s="64">
        <v>153</v>
      </c>
      <c r="U27" s="51">
        <f t="shared" si="5"/>
        <v>0.9807692307692307</v>
      </c>
    </row>
    <row r="28" spans="1:21" ht="24.75" customHeight="1">
      <c r="A28" s="2"/>
      <c r="B28" s="15"/>
      <c r="C28" s="35"/>
      <c r="D28" s="35"/>
      <c r="E28" s="36"/>
      <c r="F28" s="37"/>
      <c r="G28" s="37"/>
      <c r="H28" s="36"/>
      <c r="I28" s="37"/>
      <c r="J28" s="37"/>
      <c r="K28" s="36"/>
      <c r="L28" s="62"/>
      <c r="M28" s="62"/>
      <c r="N28" s="63"/>
      <c r="O28" s="62"/>
      <c r="P28" s="62"/>
      <c r="Q28" s="63"/>
      <c r="R28" s="59"/>
      <c r="S28" s="62"/>
      <c r="T28" s="62"/>
      <c r="U28" s="63"/>
    </row>
    <row r="29" spans="1:21" ht="24.75" customHeight="1">
      <c r="A29" s="2"/>
      <c r="B29" s="74" t="s">
        <v>12</v>
      </c>
      <c r="C29" s="75">
        <f>SUM(C30:C33)</f>
        <v>357</v>
      </c>
      <c r="D29" s="75">
        <f>SUM(D30:D33)</f>
        <v>317</v>
      </c>
      <c r="E29" s="77">
        <f t="shared" si="0"/>
        <v>0.8879551820728291</v>
      </c>
      <c r="F29" s="87">
        <f>SUM(F30:F33)</f>
        <v>357</v>
      </c>
      <c r="G29" s="87">
        <f>SUM(G30:G33)</f>
        <v>64</v>
      </c>
      <c r="H29" s="77">
        <f t="shared" si="1"/>
        <v>0.1792717086834734</v>
      </c>
      <c r="I29" s="87">
        <f>SUM(I30:I33)</f>
        <v>357</v>
      </c>
      <c r="J29" s="87">
        <f>SUM(J30:J33)</f>
        <v>280</v>
      </c>
      <c r="K29" s="77">
        <f t="shared" si="2"/>
        <v>0.7843137254901961</v>
      </c>
      <c r="L29" s="88">
        <f>SUM(L30:L33)</f>
        <v>357</v>
      </c>
      <c r="M29" s="88">
        <f>SUM(M30:M33)</f>
        <v>285</v>
      </c>
      <c r="N29" s="81">
        <f t="shared" si="3"/>
        <v>0.7983193277310925</v>
      </c>
      <c r="O29" s="88">
        <f>SUM(O30:O33)</f>
        <v>357</v>
      </c>
      <c r="P29" s="88">
        <f>SUM(P30:P33)</f>
        <v>285</v>
      </c>
      <c r="Q29" s="81">
        <f t="shared" si="4"/>
        <v>0.7983193277310925</v>
      </c>
      <c r="R29" s="80">
        <f>SUM(R30:R33)</f>
        <v>285</v>
      </c>
      <c r="S29" s="88">
        <f>SUM(S30:S33)</f>
        <v>357</v>
      </c>
      <c r="T29" s="88">
        <f>SUM(T30:T33)</f>
        <v>345</v>
      </c>
      <c r="U29" s="81">
        <f t="shared" si="5"/>
        <v>0.9663865546218487</v>
      </c>
    </row>
    <row r="30" spans="1:21" ht="24.75" customHeight="1">
      <c r="A30" s="2"/>
      <c r="B30" s="15" t="s">
        <v>13</v>
      </c>
      <c r="C30" s="41">
        <v>152</v>
      </c>
      <c r="D30" s="41">
        <v>132</v>
      </c>
      <c r="E30" s="42">
        <f t="shared" si="0"/>
        <v>0.868421052631579</v>
      </c>
      <c r="F30" s="43">
        <f>C30</f>
        <v>152</v>
      </c>
      <c r="G30" s="44">
        <v>14</v>
      </c>
      <c r="H30" s="42">
        <f t="shared" si="1"/>
        <v>0.09210526315789473</v>
      </c>
      <c r="I30" s="43">
        <f>C30</f>
        <v>152</v>
      </c>
      <c r="J30" s="44">
        <v>110</v>
      </c>
      <c r="K30" s="42">
        <f t="shared" si="2"/>
        <v>0.7236842105263158</v>
      </c>
      <c r="L30" s="64">
        <f>C30</f>
        <v>152</v>
      </c>
      <c r="M30" s="50">
        <v>107</v>
      </c>
      <c r="N30" s="51">
        <f t="shared" si="3"/>
        <v>0.7039473684210527</v>
      </c>
      <c r="O30" s="64">
        <f>C30</f>
        <v>152</v>
      </c>
      <c r="P30" s="50">
        <v>107</v>
      </c>
      <c r="Q30" s="51">
        <f t="shared" si="4"/>
        <v>0.7039473684210527</v>
      </c>
      <c r="R30" s="61">
        <v>107</v>
      </c>
      <c r="S30" s="64">
        <f>C30</f>
        <v>152</v>
      </c>
      <c r="T30" s="50">
        <v>140</v>
      </c>
      <c r="U30" s="51">
        <f t="shared" si="5"/>
        <v>0.9210526315789473</v>
      </c>
    </row>
    <row r="31" spans="1:21" ht="24.75" customHeight="1">
      <c r="A31" s="2"/>
      <c r="B31" s="15" t="s">
        <v>14</v>
      </c>
      <c r="C31" s="41">
        <v>82</v>
      </c>
      <c r="D31" s="41">
        <v>69</v>
      </c>
      <c r="E31" s="42">
        <f t="shared" si="0"/>
        <v>0.8414634146341463</v>
      </c>
      <c r="F31" s="43">
        <f>C31</f>
        <v>82</v>
      </c>
      <c r="G31" s="44">
        <v>15</v>
      </c>
      <c r="H31" s="42">
        <f t="shared" si="1"/>
        <v>0.18292682926829268</v>
      </c>
      <c r="I31" s="43">
        <f>C31</f>
        <v>82</v>
      </c>
      <c r="J31" s="44">
        <v>70</v>
      </c>
      <c r="K31" s="42">
        <f t="shared" si="2"/>
        <v>0.8536585365853658</v>
      </c>
      <c r="L31" s="64">
        <f>C31</f>
        <v>82</v>
      </c>
      <c r="M31" s="50">
        <v>72</v>
      </c>
      <c r="N31" s="51">
        <f t="shared" si="3"/>
        <v>0.8780487804878049</v>
      </c>
      <c r="O31" s="64">
        <f>C31</f>
        <v>82</v>
      </c>
      <c r="P31" s="50">
        <v>72</v>
      </c>
      <c r="Q31" s="51">
        <f t="shared" si="4"/>
        <v>0.8780487804878049</v>
      </c>
      <c r="R31" s="61">
        <v>72</v>
      </c>
      <c r="S31" s="64">
        <f>C31</f>
        <v>82</v>
      </c>
      <c r="T31" s="50">
        <v>82</v>
      </c>
      <c r="U31" s="51">
        <f t="shared" si="5"/>
        <v>1</v>
      </c>
    </row>
    <row r="32" spans="1:21" ht="24.75" customHeight="1">
      <c r="A32" s="2"/>
      <c r="B32" s="15" t="s">
        <v>15</v>
      </c>
      <c r="C32" s="41">
        <v>36</v>
      </c>
      <c r="D32" s="41">
        <v>36</v>
      </c>
      <c r="E32" s="42">
        <f t="shared" si="0"/>
        <v>1</v>
      </c>
      <c r="F32" s="43">
        <f>C32</f>
        <v>36</v>
      </c>
      <c r="G32" s="44">
        <v>27</v>
      </c>
      <c r="H32" s="42">
        <f t="shared" si="1"/>
        <v>0.75</v>
      </c>
      <c r="I32" s="43">
        <f>C32</f>
        <v>36</v>
      </c>
      <c r="J32" s="44">
        <v>33</v>
      </c>
      <c r="K32" s="42">
        <f t="shared" si="2"/>
        <v>0.9166666666666666</v>
      </c>
      <c r="L32" s="64">
        <f>C32</f>
        <v>36</v>
      </c>
      <c r="M32" s="50">
        <v>35</v>
      </c>
      <c r="N32" s="51">
        <f t="shared" si="3"/>
        <v>0.9722222222222222</v>
      </c>
      <c r="O32" s="64">
        <f>C32</f>
        <v>36</v>
      </c>
      <c r="P32" s="50">
        <v>35</v>
      </c>
      <c r="Q32" s="51">
        <f t="shared" si="4"/>
        <v>0.9722222222222222</v>
      </c>
      <c r="R32" s="61">
        <v>35</v>
      </c>
      <c r="S32" s="64">
        <f>C32</f>
        <v>36</v>
      </c>
      <c r="T32" s="50">
        <v>36</v>
      </c>
      <c r="U32" s="51">
        <f t="shared" si="5"/>
        <v>1</v>
      </c>
    </row>
    <row r="33" spans="1:21" ht="24.75" customHeight="1">
      <c r="A33" s="2"/>
      <c r="B33" s="15" t="s">
        <v>26</v>
      </c>
      <c r="C33" s="41">
        <v>87</v>
      </c>
      <c r="D33" s="41">
        <v>80</v>
      </c>
      <c r="E33" s="42">
        <f t="shared" si="0"/>
        <v>0.9195402298850575</v>
      </c>
      <c r="F33" s="43">
        <f>C33</f>
        <v>87</v>
      </c>
      <c r="G33" s="43">
        <v>8</v>
      </c>
      <c r="H33" s="42">
        <f t="shared" si="1"/>
        <v>0.09195402298850575</v>
      </c>
      <c r="I33" s="43">
        <f>C33</f>
        <v>87</v>
      </c>
      <c r="J33" s="43">
        <v>67</v>
      </c>
      <c r="K33" s="42">
        <f t="shared" si="2"/>
        <v>0.7701149425287356</v>
      </c>
      <c r="L33" s="64">
        <f>C33</f>
        <v>87</v>
      </c>
      <c r="M33" s="64">
        <v>71</v>
      </c>
      <c r="N33" s="51">
        <f t="shared" si="3"/>
        <v>0.8160919540229885</v>
      </c>
      <c r="O33" s="64">
        <f>C33</f>
        <v>87</v>
      </c>
      <c r="P33" s="64">
        <v>71</v>
      </c>
      <c r="Q33" s="51">
        <f t="shared" si="4"/>
        <v>0.8160919540229885</v>
      </c>
      <c r="R33" s="61">
        <v>71</v>
      </c>
      <c r="S33" s="64">
        <f>C33</f>
        <v>87</v>
      </c>
      <c r="T33" s="64">
        <v>87</v>
      </c>
      <c r="U33" s="51">
        <f t="shared" si="5"/>
        <v>1</v>
      </c>
    </row>
    <row r="34" spans="1:21" ht="24.75" customHeight="1">
      <c r="A34" s="2"/>
      <c r="B34" s="15"/>
      <c r="C34" s="41"/>
      <c r="D34" s="41"/>
      <c r="E34" s="42"/>
      <c r="F34" s="44"/>
      <c r="G34" s="44"/>
      <c r="H34" s="42"/>
      <c r="I34" s="44"/>
      <c r="J34" s="44"/>
      <c r="K34" s="42"/>
      <c r="L34" s="50"/>
      <c r="M34" s="50"/>
      <c r="N34" s="51"/>
      <c r="O34" s="50"/>
      <c r="P34" s="50"/>
      <c r="Q34" s="51"/>
      <c r="R34" s="61"/>
      <c r="S34" s="50"/>
      <c r="T34" s="50"/>
      <c r="U34" s="51"/>
    </row>
    <row r="35" spans="1:21" ht="24.75" customHeight="1">
      <c r="A35" s="2"/>
      <c r="B35" s="74" t="s">
        <v>16</v>
      </c>
      <c r="C35" s="75">
        <f>SUM(C7,C9,C15,C22,C29)</f>
        <v>9835</v>
      </c>
      <c r="D35" s="75">
        <f>SUM(D7,D9,D15,D22,D29)</f>
        <v>8772</v>
      </c>
      <c r="E35" s="77">
        <f t="shared" si="0"/>
        <v>0.891916624300966</v>
      </c>
      <c r="F35" s="75">
        <f>SUM(F7,F9,F15,F22,F29)</f>
        <v>9835</v>
      </c>
      <c r="G35" s="75">
        <f>SUM(G7,G9,G15,G22,G29,)</f>
        <v>2286</v>
      </c>
      <c r="H35" s="77">
        <f t="shared" si="1"/>
        <v>0.2324351804778851</v>
      </c>
      <c r="I35" s="75">
        <f>SUM(I7,I9,I15,I22,I29)</f>
        <v>9835</v>
      </c>
      <c r="J35" s="75">
        <f>SUM(J7,J9,J15,J22,J29)</f>
        <v>6917</v>
      </c>
      <c r="K35" s="77">
        <f t="shared" si="2"/>
        <v>0.7033045246568378</v>
      </c>
      <c r="L35" s="80">
        <f>SUM(L7,L9,L15,L22,L29)</f>
        <v>9835</v>
      </c>
      <c r="M35" s="80">
        <f>SUM(M7,M9,M15,M22,M29)</f>
        <v>8879</v>
      </c>
      <c r="N35" s="81">
        <f t="shared" si="3"/>
        <v>0.9027961362480935</v>
      </c>
      <c r="O35" s="80">
        <f>SUM(O7,O9,O15,O22,O29)</f>
        <v>9835</v>
      </c>
      <c r="P35" s="80">
        <f>SUM(P7,P9,P15,P22,P29)</f>
        <v>8878</v>
      </c>
      <c r="Q35" s="81">
        <f t="shared" si="4"/>
        <v>0.9026944585663447</v>
      </c>
      <c r="R35" s="80">
        <f>SUM(R7,R9,R15,R22,R29)</f>
        <v>8877</v>
      </c>
      <c r="S35" s="80">
        <f>SUM(S7,S9,S15,S22,S29)</f>
        <v>9835</v>
      </c>
      <c r="T35" s="80">
        <f>SUM(T7,T9,T15,T22,T29)</f>
        <v>9622</v>
      </c>
      <c r="U35" s="81">
        <f t="shared" si="5"/>
        <v>0.9783426537874936</v>
      </c>
    </row>
    <row r="36" spans="1:21" ht="15" customHeight="1">
      <c r="A36" s="2"/>
      <c r="B36" s="4"/>
      <c r="C36" s="9"/>
      <c r="D36" s="9"/>
      <c r="E36" s="11"/>
      <c r="F36" s="9"/>
      <c r="G36" s="9"/>
      <c r="H36" s="11"/>
      <c r="I36" s="9"/>
      <c r="J36" s="9"/>
      <c r="K36" s="11"/>
      <c r="L36" s="9"/>
      <c r="M36" s="9"/>
      <c r="N36" s="11"/>
      <c r="O36" s="9"/>
      <c r="P36" s="9"/>
      <c r="Q36" s="11"/>
      <c r="R36" s="24"/>
      <c r="S36" s="9"/>
      <c r="T36" s="9"/>
      <c r="U36" s="11"/>
    </row>
    <row r="37" spans="1:21" ht="15" customHeight="1">
      <c r="A37" s="2"/>
      <c r="B37" s="3"/>
      <c r="C37" s="10"/>
      <c r="D37" s="21"/>
      <c r="E37" s="23"/>
      <c r="F37" s="7"/>
      <c r="G37" s="7"/>
      <c r="H37" s="23"/>
      <c r="I37" s="7"/>
      <c r="J37" s="7"/>
      <c r="K37" s="23"/>
      <c r="L37" s="7"/>
      <c r="M37" s="7"/>
      <c r="N37" s="23"/>
      <c r="O37" s="7"/>
      <c r="P37" s="7"/>
      <c r="Q37" s="23"/>
      <c r="R37" s="23"/>
      <c r="S37" s="7"/>
      <c r="T37" s="7"/>
      <c r="U37" s="23"/>
    </row>
  </sheetData>
  <sheetProtection/>
  <printOptions horizontalCentered="1"/>
  <pageMargins left="0" right="0" top="0.7874015748031497" bottom="0.7086614173228347" header="0" footer="0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X37"/>
  <sheetViews>
    <sheetView tabSelected="1" defaultGridColor="0" view="pageBreakPreview" zoomScale="85" zoomScaleNormal="87" zoomScaleSheetLayoutView="85" zoomScalePageLayoutView="0" colorId="22" workbookViewId="0" topLeftCell="A1">
      <pane xSplit="2" ySplit="5" topLeftCell="K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Y23" sqref="Y23"/>
    </sheetView>
  </sheetViews>
  <sheetFormatPr defaultColWidth="10.59765625" defaultRowHeight="15"/>
  <cols>
    <col min="1" max="1" width="3" style="0" customWidth="1"/>
    <col min="2" max="2" width="14.59765625" style="0" customWidth="1"/>
    <col min="3" max="4" width="10.59765625" style="8" customWidth="1"/>
    <col min="5" max="5" width="10.59765625" style="0" customWidth="1"/>
    <col min="6" max="7" width="10.59765625" style="8" customWidth="1"/>
    <col min="8" max="8" width="10.59765625" style="0" customWidth="1"/>
    <col min="9" max="10" width="10.59765625" style="8" customWidth="1"/>
    <col min="11" max="11" width="10.59765625" style="0" customWidth="1"/>
    <col min="12" max="13" width="10.59765625" style="8" customWidth="1"/>
    <col min="14" max="14" width="10.59765625" style="0" customWidth="1"/>
    <col min="15" max="17" width="10.59765625" style="8" customWidth="1"/>
    <col min="18" max="18" width="14.5" style="8" bestFit="1" customWidth="1"/>
    <col min="19" max="24" width="10.59765625" style="8" customWidth="1"/>
  </cols>
  <sheetData>
    <row r="1" spans="1:21" ht="14.25">
      <c r="A1" s="2"/>
      <c r="B1" s="2"/>
      <c r="C1" s="6"/>
      <c r="D1" s="6"/>
      <c r="E1" s="2"/>
      <c r="F1" s="6"/>
      <c r="G1" s="6"/>
      <c r="H1" s="2"/>
      <c r="I1" s="6"/>
      <c r="J1" s="6"/>
      <c r="K1" s="2"/>
      <c r="L1" s="6"/>
      <c r="M1" s="6"/>
      <c r="N1" s="2"/>
      <c r="O1" s="6"/>
      <c r="P1" s="6"/>
      <c r="Q1" s="6"/>
      <c r="R1" s="6"/>
      <c r="S1" s="6"/>
      <c r="T1" s="6"/>
      <c r="U1" s="6"/>
    </row>
    <row r="2" spans="1:21" ht="26.25" customHeight="1">
      <c r="A2" s="2"/>
      <c r="B2" s="26" t="s">
        <v>48</v>
      </c>
      <c r="C2" s="10"/>
      <c r="D2" s="10"/>
      <c r="E2" s="3"/>
      <c r="F2" s="7"/>
      <c r="G2" s="7"/>
      <c r="H2" s="3"/>
      <c r="I2" s="7"/>
      <c r="J2" s="7"/>
      <c r="K2" s="3"/>
      <c r="L2" s="7"/>
      <c r="M2" s="7"/>
      <c r="N2" s="1"/>
      <c r="O2" s="7"/>
      <c r="P2" s="7"/>
      <c r="Q2" s="10"/>
      <c r="R2" s="12"/>
      <c r="S2" s="7"/>
      <c r="T2" s="7"/>
      <c r="U2" s="7"/>
    </row>
    <row r="3" spans="1:24" ht="24.75" customHeight="1">
      <c r="A3" s="2"/>
      <c r="B3" s="30"/>
      <c r="C3" s="14" t="s">
        <v>36</v>
      </c>
      <c r="D3" s="65"/>
      <c r="E3" s="66"/>
      <c r="F3" s="65" t="s">
        <v>42</v>
      </c>
      <c r="G3" s="67"/>
      <c r="H3" s="66"/>
      <c r="I3" s="65" t="s">
        <v>37</v>
      </c>
      <c r="J3" s="67"/>
      <c r="K3" s="66"/>
      <c r="L3" s="65" t="s">
        <v>17</v>
      </c>
      <c r="M3" s="67"/>
      <c r="N3" s="66"/>
      <c r="O3" s="65" t="s">
        <v>18</v>
      </c>
      <c r="P3" s="67"/>
      <c r="Q3" s="68"/>
      <c r="R3" s="14" t="s">
        <v>34</v>
      </c>
      <c r="S3" s="65" t="s">
        <v>38</v>
      </c>
      <c r="T3" s="67"/>
      <c r="U3" s="68"/>
      <c r="V3" s="65" t="s">
        <v>19</v>
      </c>
      <c r="W3" s="67"/>
      <c r="X3" s="68"/>
    </row>
    <row r="4" spans="1:24" ht="24.75" customHeight="1">
      <c r="A4" s="2"/>
      <c r="B4" s="31"/>
      <c r="C4" s="14" t="s">
        <v>0</v>
      </c>
      <c r="D4" s="14" t="s">
        <v>1</v>
      </c>
      <c r="E4" s="15" t="s">
        <v>2</v>
      </c>
      <c r="F4" s="14" t="s">
        <v>0</v>
      </c>
      <c r="G4" s="14" t="s">
        <v>1</v>
      </c>
      <c r="H4" s="15" t="s">
        <v>2</v>
      </c>
      <c r="I4" s="14" t="s">
        <v>0</v>
      </c>
      <c r="J4" s="14" t="s">
        <v>1</v>
      </c>
      <c r="K4" s="15" t="s">
        <v>2</v>
      </c>
      <c r="L4" s="14" t="s">
        <v>0</v>
      </c>
      <c r="M4" s="14" t="s">
        <v>1</v>
      </c>
      <c r="N4" s="15" t="s">
        <v>2</v>
      </c>
      <c r="O4" s="14" t="s">
        <v>0</v>
      </c>
      <c r="P4" s="14" t="s">
        <v>1</v>
      </c>
      <c r="Q4" s="14" t="s">
        <v>2</v>
      </c>
      <c r="R4" s="14" t="s">
        <v>35</v>
      </c>
      <c r="S4" s="14" t="s">
        <v>0</v>
      </c>
      <c r="T4" s="14" t="s">
        <v>1</v>
      </c>
      <c r="U4" s="14" t="s">
        <v>2</v>
      </c>
      <c r="V4" s="14" t="s">
        <v>0</v>
      </c>
      <c r="W4" s="14" t="s">
        <v>1</v>
      </c>
      <c r="X4" s="14" t="s">
        <v>2</v>
      </c>
    </row>
    <row r="5" spans="1:24" ht="24.75" customHeight="1">
      <c r="A5" s="2"/>
      <c r="B5" s="29"/>
      <c r="C5" s="16"/>
      <c r="D5" s="16"/>
      <c r="E5" s="17"/>
      <c r="F5" s="18"/>
      <c r="G5" s="18"/>
      <c r="H5" s="13"/>
      <c r="I5" s="18"/>
      <c r="J5" s="18"/>
      <c r="K5" s="13"/>
      <c r="L5" s="18"/>
      <c r="M5" s="18"/>
      <c r="N5" s="13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24.75" customHeight="1">
      <c r="A6" s="2"/>
      <c r="B6" s="74" t="s">
        <v>31</v>
      </c>
      <c r="C6" s="75">
        <v>4190</v>
      </c>
      <c r="D6" s="75">
        <v>3918</v>
      </c>
      <c r="E6" s="90">
        <f>D6/C6</f>
        <v>0.9350835322195704</v>
      </c>
      <c r="F6" s="75">
        <f>C6</f>
        <v>4190</v>
      </c>
      <c r="G6" s="75">
        <v>3501</v>
      </c>
      <c r="H6" s="90">
        <f>G6/F6</f>
        <v>0.8355608591885442</v>
      </c>
      <c r="I6" s="75">
        <f>C6</f>
        <v>4190</v>
      </c>
      <c r="J6" s="75">
        <v>3859</v>
      </c>
      <c r="K6" s="90">
        <f>J6/I6</f>
        <v>0.9210023866348449</v>
      </c>
      <c r="L6" s="80">
        <f>F6</f>
        <v>4190</v>
      </c>
      <c r="M6" s="100">
        <v>4021</v>
      </c>
      <c r="N6" s="81">
        <f>M6/L6</f>
        <v>0.9596658711217184</v>
      </c>
      <c r="O6" s="80">
        <f>I6</f>
        <v>4190</v>
      </c>
      <c r="P6" s="100">
        <v>4020</v>
      </c>
      <c r="Q6" s="81">
        <f>P6/O6</f>
        <v>0.9594272076372315</v>
      </c>
      <c r="R6" s="80">
        <v>4020</v>
      </c>
      <c r="S6" s="80">
        <f>C6</f>
        <v>4190</v>
      </c>
      <c r="T6" s="80">
        <v>4039</v>
      </c>
      <c r="U6" s="92">
        <f>T6/S6</f>
        <v>0.9639618138424821</v>
      </c>
      <c r="V6" s="80">
        <f>F6</f>
        <v>4190</v>
      </c>
      <c r="W6" s="101" t="s">
        <v>45</v>
      </c>
      <c r="X6" s="102" t="s">
        <v>45</v>
      </c>
    </row>
    <row r="7" spans="1:24" ht="24.75" customHeight="1">
      <c r="A7" s="2"/>
      <c r="B7" s="74"/>
      <c r="C7" s="82"/>
      <c r="D7" s="82"/>
      <c r="E7" s="83"/>
      <c r="F7" s="84"/>
      <c r="G7" s="84"/>
      <c r="H7" s="84"/>
      <c r="I7" s="84"/>
      <c r="J7" s="84"/>
      <c r="K7" s="84"/>
      <c r="L7" s="85"/>
      <c r="M7" s="85"/>
      <c r="N7" s="85"/>
      <c r="O7" s="85"/>
      <c r="P7" s="85"/>
      <c r="Q7" s="85"/>
      <c r="R7" s="86"/>
      <c r="S7" s="85"/>
      <c r="T7" s="85"/>
      <c r="U7" s="85"/>
      <c r="V7" s="71" t="s">
        <v>46</v>
      </c>
      <c r="W7" s="72"/>
      <c r="X7" s="73"/>
    </row>
    <row r="8" spans="1:24" ht="24.75" customHeight="1">
      <c r="A8" s="2"/>
      <c r="B8" s="74" t="s">
        <v>3</v>
      </c>
      <c r="C8" s="75">
        <f>SUM(C9:C12)</f>
        <v>2199</v>
      </c>
      <c r="D8" s="75">
        <f>SUM(D9:D12)</f>
        <v>2086</v>
      </c>
      <c r="E8" s="77">
        <f>D8/C8</f>
        <v>0.9486130059117781</v>
      </c>
      <c r="F8" s="87">
        <f>SUM(F9:F12)</f>
        <v>2199</v>
      </c>
      <c r="G8" s="87">
        <f>SUM(G9:G12)</f>
        <v>1926</v>
      </c>
      <c r="H8" s="77">
        <f>G8/F8</f>
        <v>0.8758526603001364</v>
      </c>
      <c r="I8" s="87">
        <f>SUM(I9:I12)</f>
        <v>2199</v>
      </c>
      <c r="J8" s="87">
        <f>SUM(J9:J12)</f>
        <v>2009</v>
      </c>
      <c r="K8" s="77">
        <f>J8/I8</f>
        <v>0.9135970895861756</v>
      </c>
      <c r="L8" s="88">
        <f>SUM(L9:L12)</f>
        <v>2199</v>
      </c>
      <c r="M8" s="88">
        <f>SUM(M9:M12)</f>
        <v>2097</v>
      </c>
      <c r="N8" s="81">
        <f>M8/L8</f>
        <v>0.9536152796725784</v>
      </c>
      <c r="O8" s="88">
        <f>SUM(O9:O12)</f>
        <v>2199</v>
      </c>
      <c r="P8" s="88">
        <f>SUM(P9:P12)</f>
        <v>2096</v>
      </c>
      <c r="Q8" s="81">
        <f>P8/O8</f>
        <v>0.9531605275125057</v>
      </c>
      <c r="R8" s="88">
        <f>SUM(R9:R12)</f>
        <v>2095</v>
      </c>
      <c r="S8" s="88">
        <f>SUM(S9:S12)</f>
        <v>2199</v>
      </c>
      <c r="T8" s="88">
        <f>SUM(T9:T12)</f>
        <v>2123</v>
      </c>
      <c r="U8" s="81">
        <f>T8/S8</f>
        <v>0.9654388358344702</v>
      </c>
      <c r="V8" s="103">
        <f>SUM(V9:V12)</f>
        <v>2199</v>
      </c>
      <c r="W8" s="103">
        <f>SUM(W9:W12)</f>
        <v>884</v>
      </c>
      <c r="X8" s="92">
        <f>W8/V8</f>
        <v>0.40200090950432016</v>
      </c>
    </row>
    <row r="9" spans="1:24" ht="24.75" customHeight="1">
      <c r="A9" s="2"/>
      <c r="B9" s="74" t="s">
        <v>4</v>
      </c>
      <c r="C9" s="75">
        <v>1013</v>
      </c>
      <c r="D9" s="75">
        <v>929</v>
      </c>
      <c r="E9" s="77">
        <f>D9/C9</f>
        <v>0.9170779861796644</v>
      </c>
      <c r="F9" s="78">
        <f>C9</f>
        <v>1013</v>
      </c>
      <c r="G9" s="78">
        <v>865</v>
      </c>
      <c r="H9" s="77">
        <f>G9/F9</f>
        <v>0.8538993089832182</v>
      </c>
      <c r="I9" s="78">
        <f>C9</f>
        <v>1013</v>
      </c>
      <c r="J9" s="78">
        <v>891</v>
      </c>
      <c r="K9" s="77">
        <f>J9/I9</f>
        <v>0.8795656465942744</v>
      </c>
      <c r="L9" s="79">
        <f>C9</f>
        <v>1013</v>
      </c>
      <c r="M9" s="79">
        <v>927</v>
      </c>
      <c r="N9" s="81">
        <f>M9/L9</f>
        <v>0.9151036525172754</v>
      </c>
      <c r="O9" s="79">
        <f>C9</f>
        <v>1013</v>
      </c>
      <c r="P9" s="79">
        <v>927</v>
      </c>
      <c r="Q9" s="81">
        <f>P9/O9</f>
        <v>0.9151036525172754</v>
      </c>
      <c r="R9" s="79">
        <v>927</v>
      </c>
      <c r="S9" s="79">
        <f>C9</f>
        <v>1013</v>
      </c>
      <c r="T9" s="79">
        <v>942</v>
      </c>
      <c r="U9" s="81">
        <f>T9/S9</f>
        <v>0.9299111549851925</v>
      </c>
      <c r="V9" s="52">
        <f>C9</f>
        <v>1013</v>
      </c>
      <c r="W9" s="53">
        <v>340</v>
      </c>
      <c r="X9" s="54">
        <f>W9/V9</f>
        <v>0.33563672260612043</v>
      </c>
    </row>
    <row r="10" spans="1:24" ht="24.75" customHeight="1">
      <c r="A10" s="2"/>
      <c r="B10" s="15" t="s">
        <v>5</v>
      </c>
      <c r="C10" s="45">
        <v>555</v>
      </c>
      <c r="D10" s="45">
        <v>535</v>
      </c>
      <c r="E10" s="46">
        <f>D10/C10</f>
        <v>0.963963963963964</v>
      </c>
      <c r="F10" s="47">
        <f>C10</f>
        <v>555</v>
      </c>
      <c r="G10" s="47">
        <v>473</v>
      </c>
      <c r="H10" s="46">
        <f>G10/F10</f>
        <v>0.8522522522522522</v>
      </c>
      <c r="I10" s="44">
        <f>C10</f>
        <v>555</v>
      </c>
      <c r="J10" s="47">
        <v>507</v>
      </c>
      <c r="K10" s="46">
        <f>J10/I10</f>
        <v>0.9135135135135135</v>
      </c>
      <c r="L10" s="50">
        <f>C10</f>
        <v>555</v>
      </c>
      <c r="M10" s="53">
        <v>545</v>
      </c>
      <c r="N10" s="55">
        <f>M10/L10</f>
        <v>0.9819819819819819</v>
      </c>
      <c r="O10" s="50">
        <f>C10</f>
        <v>555</v>
      </c>
      <c r="P10" s="53">
        <v>545</v>
      </c>
      <c r="Q10" s="54">
        <f>P10/O10</f>
        <v>0.9819819819819819</v>
      </c>
      <c r="R10" s="53">
        <v>545</v>
      </c>
      <c r="S10" s="50">
        <f>C10</f>
        <v>555</v>
      </c>
      <c r="T10" s="53">
        <v>551</v>
      </c>
      <c r="U10" s="54">
        <f>T10/S10</f>
        <v>0.9927927927927928</v>
      </c>
      <c r="V10" s="52">
        <f>C10</f>
        <v>555</v>
      </c>
      <c r="W10" s="53">
        <v>289</v>
      </c>
      <c r="X10" s="54">
        <f>W10/V10</f>
        <v>0.5207207207207207</v>
      </c>
    </row>
    <row r="11" spans="1:24" ht="24.75" customHeight="1">
      <c r="A11" s="2"/>
      <c r="B11" s="15" t="s">
        <v>21</v>
      </c>
      <c r="C11" s="45">
        <v>544</v>
      </c>
      <c r="D11" s="45">
        <v>537</v>
      </c>
      <c r="E11" s="46">
        <f>D11/C11</f>
        <v>0.9871323529411765</v>
      </c>
      <c r="F11" s="47">
        <f>C11</f>
        <v>544</v>
      </c>
      <c r="G11" s="47">
        <v>510</v>
      </c>
      <c r="H11" s="46">
        <f>G11/F11</f>
        <v>0.9375</v>
      </c>
      <c r="I11" s="44">
        <f>C11</f>
        <v>544</v>
      </c>
      <c r="J11" s="47">
        <v>524</v>
      </c>
      <c r="K11" s="46">
        <f>J11/I11</f>
        <v>0.9632352941176471</v>
      </c>
      <c r="L11" s="50">
        <f>C11</f>
        <v>544</v>
      </c>
      <c r="M11" s="53">
        <v>538</v>
      </c>
      <c r="N11" s="55">
        <f>M11/L11</f>
        <v>0.9889705882352942</v>
      </c>
      <c r="O11" s="50">
        <f>C11</f>
        <v>544</v>
      </c>
      <c r="P11" s="53">
        <v>537</v>
      </c>
      <c r="Q11" s="54">
        <f>P11/O11</f>
        <v>0.9871323529411765</v>
      </c>
      <c r="R11" s="53">
        <v>536</v>
      </c>
      <c r="S11" s="50">
        <f>C11</f>
        <v>544</v>
      </c>
      <c r="T11" s="53">
        <v>543</v>
      </c>
      <c r="U11" s="54">
        <f>T11/S11</f>
        <v>0.9981617647058824</v>
      </c>
      <c r="V11" s="52">
        <f>C11</f>
        <v>544</v>
      </c>
      <c r="W11" s="53">
        <v>255</v>
      </c>
      <c r="X11" s="54">
        <f>W11/V11</f>
        <v>0.46875</v>
      </c>
    </row>
    <row r="12" spans="1:24" ht="24.75" customHeight="1">
      <c r="A12" s="2"/>
      <c r="B12" s="15" t="s">
        <v>6</v>
      </c>
      <c r="C12" s="45">
        <v>87</v>
      </c>
      <c r="D12" s="45">
        <v>85</v>
      </c>
      <c r="E12" s="46">
        <f>D12/C12</f>
        <v>0.9770114942528736</v>
      </c>
      <c r="F12" s="47">
        <f>C12</f>
        <v>87</v>
      </c>
      <c r="G12" s="47">
        <v>78</v>
      </c>
      <c r="H12" s="46">
        <f>G12/F12</f>
        <v>0.896551724137931</v>
      </c>
      <c r="I12" s="44">
        <f>C12</f>
        <v>87</v>
      </c>
      <c r="J12" s="47">
        <v>87</v>
      </c>
      <c r="K12" s="46">
        <f>J12/I12</f>
        <v>1</v>
      </c>
      <c r="L12" s="50">
        <f>C12</f>
        <v>87</v>
      </c>
      <c r="M12" s="53">
        <v>87</v>
      </c>
      <c r="N12" s="55">
        <f>M12/L12</f>
        <v>1</v>
      </c>
      <c r="O12" s="50">
        <f>C12</f>
        <v>87</v>
      </c>
      <c r="P12" s="53">
        <v>87</v>
      </c>
      <c r="Q12" s="54">
        <f>P12/O12</f>
        <v>1</v>
      </c>
      <c r="R12" s="53">
        <v>87</v>
      </c>
      <c r="S12" s="50">
        <f>C12</f>
        <v>87</v>
      </c>
      <c r="T12" s="53">
        <v>87</v>
      </c>
      <c r="U12" s="54">
        <f>T12/S12</f>
        <v>1</v>
      </c>
      <c r="V12" s="52">
        <f>C12</f>
        <v>87</v>
      </c>
      <c r="W12" s="53">
        <v>0</v>
      </c>
      <c r="X12" s="54">
        <f>W12/V12</f>
        <v>0</v>
      </c>
    </row>
    <row r="13" spans="1:24" ht="24.75" customHeight="1">
      <c r="A13" s="2"/>
      <c r="B13" s="15"/>
      <c r="C13" s="40"/>
      <c r="D13" s="40"/>
      <c r="E13" s="38"/>
      <c r="F13" s="39"/>
      <c r="G13" s="39"/>
      <c r="H13" s="38"/>
      <c r="I13" s="39"/>
      <c r="J13" s="39"/>
      <c r="K13" s="38"/>
      <c r="L13" s="56"/>
      <c r="M13" s="56"/>
      <c r="N13" s="57"/>
      <c r="O13" s="56"/>
      <c r="P13" s="56"/>
      <c r="Q13" s="58"/>
      <c r="R13" s="59"/>
      <c r="S13" s="56"/>
      <c r="T13" s="56"/>
      <c r="U13" s="58"/>
      <c r="V13" s="56"/>
      <c r="W13" s="56"/>
      <c r="X13" s="58"/>
    </row>
    <row r="14" spans="1:24" ht="24.75" customHeight="1">
      <c r="A14" s="2"/>
      <c r="B14" s="74" t="s">
        <v>7</v>
      </c>
      <c r="C14" s="89">
        <f>SUM(C15:C19)</f>
        <v>2570</v>
      </c>
      <c r="D14" s="89">
        <f>SUM(D15:D19)</f>
        <v>2457</v>
      </c>
      <c r="E14" s="90">
        <f aca="true" t="shared" si="0" ref="E14:E19">D14/C14</f>
        <v>0.9560311284046693</v>
      </c>
      <c r="F14" s="89">
        <f>SUM(F15:F19)</f>
        <v>2570</v>
      </c>
      <c r="G14" s="89">
        <f>SUM(G15:G19)</f>
        <v>2188</v>
      </c>
      <c r="H14" s="90">
        <f aca="true" t="shared" si="1" ref="H14:H19">G14/F14</f>
        <v>0.8513618677042801</v>
      </c>
      <c r="I14" s="89">
        <f>SUM(I15:I19)</f>
        <v>2570</v>
      </c>
      <c r="J14" s="89">
        <f>SUM(J15:J19)</f>
        <v>2342</v>
      </c>
      <c r="K14" s="90">
        <f aca="true" t="shared" si="2" ref="K14:K19">J14/I14</f>
        <v>0.911284046692607</v>
      </c>
      <c r="L14" s="91">
        <f>SUM(L15:L19)</f>
        <v>2570</v>
      </c>
      <c r="M14" s="91">
        <f>SUM(M15:M19)</f>
        <v>2513</v>
      </c>
      <c r="N14" s="92">
        <f aca="true" t="shared" si="3" ref="N14:N19">M14/L14</f>
        <v>0.9778210116731517</v>
      </c>
      <c r="O14" s="91">
        <f>SUM(O15:O19)</f>
        <v>2570</v>
      </c>
      <c r="P14" s="91">
        <f>SUM(P15:P19)</f>
        <v>2513</v>
      </c>
      <c r="Q14" s="92">
        <f aca="true" t="shared" si="4" ref="Q14:Q19">P14/O14</f>
        <v>0.9778210116731517</v>
      </c>
      <c r="R14" s="80">
        <f>SUM(R15:R19)</f>
        <v>2513</v>
      </c>
      <c r="S14" s="91">
        <f>SUM(S15:S19)</f>
        <v>2570</v>
      </c>
      <c r="T14" s="91">
        <f>SUM(T15:T19)</f>
        <v>2522</v>
      </c>
      <c r="U14" s="92">
        <f aca="true" t="shared" si="5" ref="U14:U19">T14/S14</f>
        <v>0.9813229571984435</v>
      </c>
      <c r="V14" s="91">
        <f>SUM(V15:V19)</f>
        <v>2570</v>
      </c>
      <c r="W14" s="91">
        <f>SUM(W15:W19)</f>
        <v>483</v>
      </c>
      <c r="X14" s="92">
        <f aca="true" t="shared" si="6" ref="X14:X19">W14/V14</f>
        <v>0.18793774319066148</v>
      </c>
    </row>
    <row r="15" spans="1:24" ht="24.75" customHeight="1">
      <c r="A15" s="2"/>
      <c r="B15" s="74" t="s">
        <v>22</v>
      </c>
      <c r="C15" s="89">
        <v>1109</v>
      </c>
      <c r="D15" s="89">
        <v>1063</v>
      </c>
      <c r="E15" s="90">
        <f t="shared" si="0"/>
        <v>0.9585211902614968</v>
      </c>
      <c r="F15" s="89">
        <f>C15</f>
        <v>1109</v>
      </c>
      <c r="G15" s="89">
        <v>935</v>
      </c>
      <c r="H15" s="90">
        <f t="shared" si="1"/>
        <v>0.8431018935978359</v>
      </c>
      <c r="I15" s="89">
        <f>C15</f>
        <v>1109</v>
      </c>
      <c r="J15" s="89">
        <v>963</v>
      </c>
      <c r="K15" s="90">
        <f t="shared" si="2"/>
        <v>0.8683498647430117</v>
      </c>
      <c r="L15" s="91">
        <f>C15</f>
        <v>1109</v>
      </c>
      <c r="M15" s="91">
        <v>1073</v>
      </c>
      <c r="N15" s="92">
        <f t="shared" si="3"/>
        <v>0.9675383228133454</v>
      </c>
      <c r="O15" s="91">
        <f>C15</f>
        <v>1109</v>
      </c>
      <c r="P15" s="91">
        <v>1073</v>
      </c>
      <c r="Q15" s="92">
        <f t="shared" si="4"/>
        <v>0.9675383228133454</v>
      </c>
      <c r="R15" s="91">
        <v>1073</v>
      </c>
      <c r="S15" s="80">
        <f>C15</f>
        <v>1109</v>
      </c>
      <c r="T15" s="80">
        <v>1083</v>
      </c>
      <c r="U15" s="92">
        <f t="shared" si="5"/>
        <v>0.9765554553651938</v>
      </c>
      <c r="V15" s="61">
        <f>C15</f>
        <v>1109</v>
      </c>
      <c r="W15" s="60">
        <v>457</v>
      </c>
      <c r="X15" s="54">
        <f t="shared" si="6"/>
        <v>0.412082957619477</v>
      </c>
    </row>
    <row r="16" spans="1:24" ht="24.75" customHeight="1">
      <c r="A16" s="2"/>
      <c r="B16" s="15" t="s">
        <v>20</v>
      </c>
      <c r="C16" s="45">
        <v>240</v>
      </c>
      <c r="D16" s="45">
        <v>234</v>
      </c>
      <c r="E16" s="46">
        <f>D16/C16</f>
        <v>0.975</v>
      </c>
      <c r="F16" s="45">
        <f>C16</f>
        <v>240</v>
      </c>
      <c r="G16" s="47">
        <v>221</v>
      </c>
      <c r="H16" s="46">
        <f>G16/F16</f>
        <v>0.9208333333333333</v>
      </c>
      <c r="I16" s="45">
        <f>C16</f>
        <v>240</v>
      </c>
      <c r="J16" s="47">
        <v>238</v>
      </c>
      <c r="K16" s="46">
        <f>J16/I16</f>
        <v>0.9916666666666667</v>
      </c>
      <c r="L16" s="60">
        <f>C16</f>
        <v>240</v>
      </c>
      <c r="M16" s="53">
        <v>237</v>
      </c>
      <c r="N16" s="55">
        <f>M16/L16</f>
        <v>0.9875</v>
      </c>
      <c r="O16" s="60">
        <f>C16</f>
        <v>240</v>
      </c>
      <c r="P16" s="53">
        <v>237</v>
      </c>
      <c r="Q16" s="54">
        <f>P16/O16</f>
        <v>0.9875</v>
      </c>
      <c r="R16" s="53">
        <v>237</v>
      </c>
      <c r="S16" s="61">
        <f>C16</f>
        <v>240</v>
      </c>
      <c r="T16" s="53">
        <v>239</v>
      </c>
      <c r="U16" s="54">
        <f>T16/S16</f>
        <v>0.9958333333333333</v>
      </c>
      <c r="V16" s="61">
        <f>C16</f>
        <v>240</v>
      </c>
      <c r="W16" s="53">
        <v>4</v>
      </c>
      <c r="X16" s="54">
        <f>W16/V16</f>
        <v>0.016666666666666666</v>
      </c>
    </row>
    <row r="17" spans="1:24" ht="24.75" customHeight="1">
      <c r="A17" s="2"/>
      <c r="B17" s="15" t="s">
        <v>49</v>
      </c>
      <c r="C17" s="45">
        <v>585</v>
      </c>
      <c r="D17" s="45">
        <v>557</v>
      </c>
      <c r="E17" s="46">
        <f>D17/C17</f>
        <v>0.9521367521367521</v>
      </c>
      <c r="F17" s="45">
        <f>C17</f>
        <v>585</v>
      </c>
      <c r="G17" s="47">
        <v>489</v>
      </c>
      <c r="H17" s="46">
        <f>G17/F17</f>
        <v>0.8358974358974359</v>
      </c>
      <c r="I17" s="45">
        <f>C17</f>
        <v>585</v>
      </c>
      <c r="J17" s="47">
        <v>543</v>
      </c>
      <c r="K17" s="46">
        <f>J17/I17</f>
        <v>0.9282051282051282</v>
      </c>
      <c r="L17" s="60">
        <f>C17</f>
        <v>585</v>
      </c>
      <c r="M17" s="53">
        <v>585</v>
      </c>
      <c r="N17" s="55">
        <f>M17/L17</f>
        <v>1</v>
      </c>
      <c r="O17" s="60">
        <f>C17</f>
        <v>585</v>
      </c>
      <c r="P17" s="53">
        <v>585</v>
      </c>
      <c r="Q17" s="54">
        <f>P17/O17</f>
        <v>1</v>
      </c>
      <c r="R17" s="53">
        <v>585</v>
      </c>
      <c r="S17" s="61">
        <f>C17</f>
        <v>585</v>
      </c>
      <c r="T17" s="53">
        <v>568</v>
      </c>
      <c r="U17" s="54">
        <f>T17/S17</f>
        <v>0.9709401709401709</v>
      </c>
      <c r="V17" s="61">
        <f>C17</f>
        <v>585</v>
      </c>
      <c r="W17" s="53">
        <v>2</v>
      </c>
      <c r="X17" s="54">
        <f>W17/V17</f>
        <v>0.003418803418803419</v>
      </c>
    </row>
    <row r="18" spans="1:24" ht="24.75" customHeight="1">
      <c r="A18" s="2"/>
      <c r="B18" s="15" t="s">
        <v>8</v>
      </c>
      <c r="C18" s="45">
        <v>390</v>
      </c>
      <c r="D18" s="45">
        <v>371</v>
      </c>
      <c r="E18" s="46">
        <f t="shared" si="0"/>
        <v>0.9512820512820512</v>
      </c>
      <c r="F18" s="45">
        <f>C18</f>
        <v>390</v>
      </c>
      <c r="G18" s="47">
        <v>339</v>
      </c>
      <c r="H18" s="46">
        <f t="shared" si="1"/>
        <v>0.8692307692307693</v>
      </c>
      <c r="I18" s="45">
        <f>C18</f>
        <v>390</v>
      </c>
      <c r="J18" s="47">
        <v>372</v>
      </c>
      <c r="K18" s="46">
        <f t="shared" si="2"/>
        <v>0.9538461538461539</v>
      </c>
      <c r="L18" s="60">
        <f>C18</f>
        <v>390</v>
      </c>
      <c r="M18" s="53">
        <v>383</v>
      </c>
      <c r="N18" s="55">
        <f t="shared" si="3"/>
        <v>0.982051282051282</v>
      </c>
      <c r="O18" s="60">
        <f>C18</f>
        <v>390</v>
      </c>
      <c r="P18" s="53">
        <v>383</v>
      </c>
      <c r="Q18" s="54">
        <f t="shared" si="4"/>
        <v>0.982051282051282</v>
      </c>
      <c r="R18" s="53">
        <v>383</v>
      </c>
      <c r="S18" s="61">
        <f>C18</f>
        <v>390</v>
      </c>
      <c r="T18" s="53">
        <v>386</v>
      </c>
      <c r="U18" s="54">
        <f t="shared" si="5"/>
        <v>0.9897435897435898</v>
      </c>
      <c r="V18" s="61">
        <f>C18</f>
        <v>390</v>
      </c>
      <c r="W18" s="53">
        <v>19</v>
      </c>
      <c r="X18" s="54">
        <f t="shared" si="6"/>
        <v>0.04871794871794872</v>
      </c>
    </row>
    <row r="19" spans="1:24" ht="24.75" customHeight="1">
      <c r="A19" s="2"/>
      <c r="B19" s="15" t="s">
        <v>9</v>
      </c>
      <c r="C19" s="45">
        <v>246</v>
      </c>
      <c r="D19" s="45">
        <v>232</v>
      </c>
      <c r="E19" s="46">
        <f t="shared" si="0"/>
        <v>0.943089430894309</v>
      </c>
      <c r="F19" s="45">
        <f>C19</f>
        <v>246</v>
      </c>
      <c r="G19" s="47">
        <v>204</v>
      </c>
      <c r="H19" s="46">
        <f t="shared" si="1"/>
        <v>0.8292682926829268</v>
      </c>
      <c r="I19" s="45">
        <f>C19</f>
        <v>246</v>
      </c>
      <c r="J19" s="47">
        <v>226</v>
      </c>
      <c r="K19" s="46">
        <f t="shared" si="2"/>
        <v>0.9186991869918699</v>
      </c>
      <c r="L19" s="60">
        <f>C19</f>
        <v>246</v>
      </c>
      <c r="M19" s="53">
        <v>235</v>
      </c>
      <c r="N19" s="55">
        <f t="shared" si="3"/>
        <v>0.9552845528455285</v>
      </c>
      <c r="O19" s="60">
        <f>C19</f>
        <v>246</v>
      </c>
      <c r="P19" s="53">
        <v>235</v>
      </c>
      <c r="Q19" s="54">
        <f t="shared" si="4"/>
        <v>0.9552845528455285</v>
      </c>
      <c r="R19" s="53">
        <v>235</v>
      </c>
      <c r="S19" s="61">
        <f>C19</f>
        <v>246</v>
      </c>
      <c r="T19" s="53">
        <v>246</v>
      </c>
      <c r="U19" s="54">
        <f t="shared" si="5"/>
        <v>1</v>
      </c>
      <c r="V19" s="61">
        <f>C19</f>
        <v>246</v>
      </c>
      <c r="W19" s="53">
        <v>1</v>
      </c>
      <c r="X19" s="54">
        <f t="shared" si="6"/>
        <v>0.0040650406504065045</v>
      </c>
    </row>
    <row r="20" spans="1:24" ht="24.75" customHeight="1">
      <c r="A20" s="2"/>
      <c r="B20" s="15"/>
      <c r="C20" s="40"/>
      <c r="D20" s="40"/>
      <c r="E20" s="38"/>
      <c r="F20" s="39"/>
      <c r="G20" s="39"/>
      <c r="H20" s="38"/>
      <c r="I20" s="39"/>
      <c r="J20" s="39"/>
      <c r="K20" s="38"/>
      <c r="L20" s="56"/>
      <c r="M20" s="56"/>
      <c r="N20" s="57"/>
      <c r="O20" s="56"/>
      <c r="P20" s="56"/>
      <c r="Q20" s="58"/>
      <c r="R20" s="59"/>
      <c r="S20" s="56"/>
      <c r="T20" s="56"/>
      <c r="U20" s="58"/>
      <c r="V20" s="56"/>
      <c r="W20" s="56"/>
      <c r="X20" s="58"/>
    </row>
    <row r="21" spans="1:24" ht="24.75" customHeight="1">
      <c r="A21" s="2"/>
      <c r="B21" s="74" t="s">
        <v>10</v>
      </c>
      <c r="C21" s="89">
        <f>SUM(C22:C26)</f>
        <v>937</v>
      </c>
      <c r="D21" s="89">
        <f>SUM(D22:D26)</f>
        <v>895</v>
      </c>
      <c r="E21" s="90">
        <f aca="true" t="shared" si="7" ref="E21:E26">D21/C21</f>
        <v>0.9551760939167556</v>
      </c>
      <c r="F21" s="89">
        <f>SUM(F22:F26)</f>
        <v>937</v>
      </c>
      <c r="G21" s="89">
        <f>SUM(G22:G26)</f>
        <v>754</v>
      </c>
      <c r="H21" s="90">
        <f aca="true" t="shared" si="8" ref="H21:H26">G21/F21</f>
        <v>0.8046958377801494</v>
      </c>
      <c r="I21" s="89">
        <f>SUM(I22:I26)</f>
        <v>937</v>
      </c>
      <c r="J21" s="89">
        <f>SUM(J22:J26)</f>
        <v>846</v>
      </c>
      <c r="K21" s="90">
        <f aca="true" t="shared" si="9" ref="K21:K26">J21/I21</f>
        <v>0.9028815368196371</v>
      </c>
      <c r="L21" s="91">
        <f>SUM(L22:L26)</f>
        <v>937</v>
      </c>
      <c r="M21" s="91">
        <f>SUM(M22:M26)</f>
        <v>909</v>
      </c>
      <c r="N21" s="92">
        <f aca="true" t="shared" si="10" ref="N21:N26">M21/L21</f>
        <v>0.9701173959445037</v>
      </c>
      <c r="O21" s="91">
        <f>SUM(O22:O26)</f>
        <v>937</v>
      </c>
      <c r="P21" s="91">
        <f>SUM(P22:P26)</f>
        <v>909</v>
      </c>
      <c r="Q21" s="92">
        <f aca="true" t="shared" si="11" ref="Q21:Q26">P21/O21</f>
        <v>0.9701173959445037</v>
      </c>
      <c r="R21" s="80">
        <f>SUM(R22:R26)</f>
        <v>909</v>
      </c>
      <c r="S21" s="91">
        <f>SUM(S22:S26)</f>
        <v>937</v>
      </c>
      <c r="T21" s="91">
        <f>SUM(T22:T26)</f>
        <v>924</v>
      </c>
      <c r="U21" s="92">
        <f aca="true" t="shared" si="12" ref="U21:U26">T21/S21</f>
        <v>0.9861259338313767</v>
      </c>
      <c r="V21" s="91">
        <f>SUM(V22:V26)</f>
        <v>937</v>
      </c>
      <c r="W21" s="91">
        <f>SUM(W22:W26)</f>
        <v>290</v>
      </c>
      <c r="X21" s="92">
        <f aca="true" t="shared" si="13" ref="X21:X26">W21/V21</f>
        <v>0.3094983991462113</v>
      </c>
    </row>
    <row r="22" spans="1:24" ht="24.75" customHeight="1">
      <c r="A22" s="2"/>
      <c r="B22" s="74" t="s">
        <v>27</v>
      </c>
      <c r="C22" s="89">
        <v>386</v>
      </c>
      <c r="D22" s="89">
        <v>367</v>
      </c>
      <c r="E22" s="90">
        <f t="shared" si="7"/>
        <v>0.9507772020725389</v>
      </c>
      <c r="F22" s="89">
        <f>C22</f>
        <v>386</v>
      </c>
      <c r="G22" s="89">
        <v>303</v>
      </c>
      <c r="H22" s="90">
        <f t="shared" si="8"/>
        <v>0.7849740932642487</v>
      </c>
      <c r="I22" s="89">
        <f>C22</f>
        <v>386</v>
      </c>
      <c r="J22" s="89">
        <v>332</v>
      </c>
      <c r="K22" s="90">
        <f t="shared" si="9"/>
        <v>0.8601036269430051</v>
      </c>
      <c r="L22" s="91">
        <f>C22</f>
        <v>386</v>
      </c>
      <c r="M22" s="91">
        <v>376</v>
      </c>
      <c r="N22" s="92">
        <f t="shared" si="10"/>
        <v>0.9740932642487047</v>
      </c>
      <c r="O22" s="91">
        <f>C22</f>
        <v>386</v>
      </c>
      <c r="P22" s="91">
        <v>376</v>
      </c>
      <c r="Q22" s="92">
        <f t="shared" si="11"/>
        <v>0.9740932642487047</v>
      </c>
      <c r="R22" s="91">
        <v>376</v>
      </c>
      <c r="S22" s="91">
        <f>C22</f>
        <v>386</v>
      </c>
      <c r="T22" s="91">
        <v>382</v>
      </c>
      <c r="U22" s="92">
        <f t="shared" si="12"/>
        <v>0.9896373056994818</v>
      </c>
      <c r="V22" s="60">
        <f>C22</f>
        <v>386</v>
      </c>
      <c r="W22" s="60">
        <v>102</v>
      </c>
      <c r="X22" s="54">
        <f t="shared" si="13"/>
        <v>0.26424870466321243</v>
      </c>
    </row>
    <row r="23" spans="1:24" ht="24.75" customHeight="1">
      <c r="A23" s="2"/>
      <c r="B23" s="15" t="s">
        <v>11</v>
      </c>
      <c r="C23" s="45">
        <v>160</v>
      </c>
      <c r="D23" s="45">
        <v>152</v>
      </c>
      <c r="E23" s="46">
        <f t="shared" si="7"/>
        <v>0.95</v>
      </c>
      <c r="F23" s="45">
        <f>C23</f>
        <v>160</v>
      </c>
      <c r="G23" s="45">
        <v>113</v>
      </c>
      <c r="H23" s="46">
        <f t="shared" si="8"/>
        <v>0.70625</v>
      </c>
      <c r="I23" s="45">
        <f>C23</f>
        <v>160</v>
      </c>
      <c r="J23" s="47">
        <v>149</v>
      </c>
      <c r="K23" s="46">
        <f t="shared" si="9"/>
        <v>0.93125</v>
      </c>
      <c r="L23" s="60">
        <f>C23</f>
        <v>160</v>
      </c>
      <c r="M23" s="53">
        <v>151</v>
      </c>
      <c r="N23" s="55">
        <f t="shared" si="10"/>
        <v>0.94375</v>
      </c>
      <c r="O23" s="60">
        <f>C23</f>
        <v>160</v>
      </c>
      <c r="P23" s="53">
        <v>151</v>
      </c>
      <c r="Q23" s="54">
        <f t="shared" si="11"/>
        <v>0.94375</v>
      </c>
      <c r="R23" s="53">
        <v>151</v>
      </c>
      <c r="S23" s="60">
        <f>C23</f>
        <v>160</v>
      </c>
      <c r="T23" s="53">
        <v>156</v>
      </c>
      <c r="U23" s="54">
        <f t="shared" si="12"/>
        <v>0.975</v>
      </c>
      <c r="V23" s="60">
        <f>C23</f>
        <v>160</v>
      </c>
      <c r="W23" s="53">
        <v>37</v>
      </c>
      <c r="X23" s="54">
        <f t="shared" si="13"/>
        <v>0.23125</v>
      </c>
    </row>
    <row r="24" spans="1:24" ht="24.75" customHeight="1">
      <c r="A24" s="2"/>
      <c r="B24" s="20" t="s">
        <v>28</v>
      </c>
      <c r="C24" s="45">
        <v>139</v>
      </c>
      <c r="D24" s="45">
        <v>133</v>
      </c>
      <c r="E24" s="46">
        <f t="shared" si="7"/>
        <v>0.9568345323741008</v>
      </c>
      <c r="F24" s="45">
        <f>C24</f>
        <v>139</v>
      </c>
      <c r="G24" s="45">
        <v>122</v>
      </c>
      <c r="H24" s="46">
        <f t="shared" si="8"/>
        <v>0.8776978417266187</v>
      </c>
      <c r="I24" s="45">
        <f>C24</f>
        <v>139</v>
      </c>
      <c r="J24" s="45">
        <v>138</v>
      </c>
      <c r="K24" s="46">
        <f t="shared" si="9"/>
        <v>0.9928057553956835</v>
      </c>
      <c r="L24" s="60">
        <f>C24</f>
        <v>139</v>
      </c>
      <c r="M24" s="60">
        <v>137</v>
      </c>
      <c r="N24" s="55">
        <f t="shared" si="10"/>
        <v>0.9856115107913669</v>
      </c>
      <c r="O24" s="60">
        <f>C24</f>
        <v>139</v>
      </c>
      <c r="P24" s="60">
        <v>137</v>
      </c>
      <c r="Q24" s="54">
        <f t="shared" si="11"/>
        <v>0.9856115107913669</v>
      </c>
      <c r="R24" s="60">
        <v>137</v>
      </c>
      <c r="S24" s="60">
        <f>C24</f>
        <v>139</v>
      </c>
      <c r="T24" s="60">
        <v>139</v>
      </c>
      <c r="U24" s="54">
        <f t="shared" si="12"/>
        <v>1</v>
      </c>
      <c r="V24" s="60">
        <f>C24</f>
        <v>139</v>
      </c>
      <c r="W24" s="60">
        <v>56</v>
      </c>
      <c r="X24" s="54">
        <f t="shared" si="13"/>
        <v>0.4028776978417266</v>
      </c>
    </row>
    <row r="25" spans="1:24" ht="24.75" customHeight="1">
      <c r="A25" s="2"/>
      <c r="B25" s="20" t="s">
        <v>24</v>
      </c>
      <c r="C25" s="45">
        <v>87</v>
      </c>
      <c r="D25" s="45">
        <v>84</v>
      </c>
      <c r="E25" s="46">
        <f>D25/C25</f>
        <v>0.9655172413793104</v>
      </c>
      <c r="F25" s="45">
        <f>C25</f>
        <v>87</v>
      </c>
      <c r="G25" s="45">
        <v>74</v>
      </c>
      <c r="H25" s="46">
        <f>G25/F25</f>
        <v>0.8505747126436781</v>
      </c>
      <c r="I25" s="45">
        <f>C25</f>
        <v>87</v>
      </c>
      <c r="J25" s="45">
        <v>82</v>
      </c>
      <c r="K25" s="46">
        <f>J25/I25</f>
        <v>0.9425287356321839</v>
      </c>
      <c r="L25" s="60">
        <f>C25</f>
        <v>87</v>
      </c>
      <c r="M25" s="60">
        <v>85</v>
      </c>
      <c r="N25" s="55">
        <f>M25/L25</f>
        <v>0.9770114942528736</v>
      </c>
      <c r="O25" s="60">
        <f>C25</f>
        <v>87</v>
      </c>
      <c r="P25" s="60">
        <v>85</v>
      </c>
      <c r="Q25" s="54">
        <f>P25/O25</f>
        <v>0.9770114942528736</v>
      </c>
      <c r="R25" s="60">
        <v>85</v>
      </c>
      <c r="S25" s="60">
        <f>C25</f>
        <v>87</v>
      </c>
      <c r="T25" s="60">
        <v>86</v>
      </c>
      <c r="U25" s="54">
        <f>T25/S25</f>
        <v>0.9885057471264368</v>
      </c>
      <c r="V25" s="60">
        <f>C25</f>
        <v>87</v>
      </c>
      <c r="W25" s="60">
        <v>32</v>
      </c>
      <c r="X25" s="54">
        <f>W25/V25</f>
        <v>0.367816091954023</v>
      </c>
    </row>
    <row r="26" spans="1:24" ht="24.75" customHeight="1">
      <c r="A26" s="2"/>
      <c r="B26" s="20" t="s">
        <v>29</v>
      </c>
      <c r="C26" s="45">
        <v>165</v>
      </c>
      <c r="D26" s="45">
        <v>159</v>
      </c>
      <c r="E26" s="46">
        <f t="shared" si="7"/>
        <v>0.9636363636363636</v>
      </c>
      <c r="F26" s="45">
        <f>C26</f>
        <v>165</v>
      </c>
      <c r="G26" s="45">
        <v>142</v>
      </c>
      <c r="H26" s="46">
        <f t="shared" si="8"/>
        <v>0.8606060606060606</v>
      </c>
      <c r="I26" s="45">
        <f>C26</f>
        <v>165</v>
      </c>
      <c r="J26" s="45">
        <v>145</v>
      </c>
      <c r="K26" s="46">
        <f t="shared" si="9"/>
        <v>0.8787878787878788</v>
      </c>
      <c r="L26" s="60">
        <f>C26</f>
        <v>165</v>
      </c>
      <c r="M26" s="60">
        <v>160</v>
      </c>
      <c r="N26" s="55">
        <f t="shared" si="10"/>
        <v>0.9696969696969697</v>
      </c>
      <c r="O26" s="60">
        <f>C26</f>
        <v>165</v>
      </c>
      <c r="P26" s="60">
        <v>160</v>
      </c>
      <c r="Q26" s="54">
        <f t="shared" si="11"/>
        <v>0.9696969696969697</v>
      </c>
      <c r="R26" s="60">
        <v>160</v>
      </c>
      <c r="S26" s="60">
        <f>C26</f>
        <v>165</v>
      </c>
      <c r="T26" s="60">
        <v>161</v>
      </c>
      <c r="U26" s="54">
        <f t="shared" si="12"/>
        <v>0.9757575757575757</v>
      </c>
      <c r="V26" s="60">
        <f>C26</f>
        <v>165</v>
      </c>
      <c r="W26" s="60">
        <v>63</v>
      </c>
      <c r="X26" s="54">
        <f t="shared" si="13"/>
        <v>0.38181818181818183</v>
      </c>
    </row>
    <row r="27" spans="1:24" ht="24.75" customHeight="1">
      <c r="A27" s="2"/>
      <c r="B27" s="15"/>
      <c r="C27" s="40"/>
      <c r="D27" s="40"/>
      <c r="E27" s="38"/>
      <c r="F27" s="39"/>
      <c r="G27" s="39"/>
      <c r="H27" s="38"/>
      <c r="I27" s="39"/>
      <c r="J27" s="39"/>
      <c r="K27" s="38"/>
      <c r="L27" s="56"/>
      <c r="M27" s="56"/>
      <c r="N27" s="57"/>
      <c r="O27" s="56"/>
      <c r="P27" s="56"/>
      <c r="Q27" s="58"/>
      <c r="R27" s="59"/>
      <c r="S27" s="56"/>
      <c r="T27" s="56"/>
      <c r="U27" s="58"/>
      <c r="V27" s="56"/>
      <c r="W27" s="56"/>
      <c r="X27" s="58"/>
    </row>
    <row r="28" spans="1:24" ht="24.75" customHeight="1">
      <c r="A28" s="2"/>
      <c r="B28" s="74" t="s">
        <v>12</v>
      </c>
      <c r="C28" s="89">
        <f>SUM(C29:C32)</f>
        <v>393</v>
      </c>
      <c r="D28" s="89">
        <f>SUM(D29:D32)</f>
        <v>373</v>
      </c>
      <c r="E28" s="90">
        <f>D28/C28</f>
        <v>0.9491094147582697</v>
      </c>
      <c r="F28" s="89">
        <f>SUM(F29:F32)</f>
        <v>393</v>
      </c>
      <c r="G28" s="89">
        <f>SUM(G29:G32)</f>
        <v>311</v>
      </c>
      <c r="H28" s="90">
        <f>G28/F28</f>
        <v>0.7913486005089059</v>
      </c>
      <c r="I28" s="89">
        <f>SUM(I29:I32)</f>
        <v>393</v>
      </c>
      <c r="J28" s="89">
        <f>SUM(J29:J32)</f>
        <v>371</v>
      </c>
      <c r="K28" s="90">
        <f>J28/I28</f>
        <v>0.9440203562340967</v>
      </c>
      <c r="L28" s="91">
        <f>SUM(L29:L32)</f>
        <v>393</v>
      </c>
      <c r="M28" s="91">
        <f>SUM(M29:M32)</f>
        <v>378</v>
      </c>
      <c r="N28" s="92">
        <f>M28/L28</f>
        <v>0.9618320610687023</v>
      </c>
      <c r="O28" s="91">
        <f>SUM(O29:O32)</f>
        <v>393</v>
      </c>
      <c r="P28" s="91">
        <f>SUM(P29:P32)</f>
        <v>378</v>
      </c>
      <c r="Q28" s="92">
        <f>P28/O28</f>
        <v>0.9618320610687023</v>
      </c>
      <c r="R28" s="80">
        <f>SUM(R29:R32)</f>
        <v>378</v>
      </c>
      <c r="S28" s="91">
        <f>SUM(S29:S32)</f>
        <v>393</v>
      </c>
      <c r="T28" s="91">
        <f>SUM(T29:T32)</f>
        <v>384</v>
      </c>
      <c r="U28" s="92">
        <f>T28/S28</f>
        <v>0.9770992366412213</v>
      </c>
      <c r="V28" s="91">
        <f>SUM(V29:V32)</f>
        <v>393</v>
      </c>
      <c r="W28" s="91">
        <f>SUM(W29:W32)</f>
        <v>130</v>
      </c>
      <c r="X28" s="92">
        <f>W28/V28</f>
        <v>0.33078880407124683</v>
      </c>
    </row>
    <row r="29" spans="1:24" ht="24.75" customHeight="1">
      <c r="A29" s="2"/>
      <c r="B29" s="74" t="s">
        <v>13</v>
      </c>
      <c r="C29" s="89">
        <v>161</v>
      </c>
      <c r="D29" s="89">
        <v>147</v>
      </c>
      <c r="E29" s="90">
        <f>D29/C29</f>
        <v>0.9130434782608695</v>
      </c>
      <c r="F29" s="89">
        <f>C29</f>
        <v>161</v>
      </c>
      <c r="G29" s="93">
        <v>118</v>
      </c>
      <c r="H29" s="90">
        <f>G29/F29</f>
        <v>0.7329192546583851</v>
      </c>
      <c r="I29" s="89">
        <f>C29</f>
        <v>161</v>
      </c>
      <c r="J29" s="93">
        <v>143</v>
      </c>
      <c r="K29" s="90">
        <f>J29/I29</f>
        <v>0.8881987577639752</v>
      </c>
      <c r="L29" s="91">
        <f>C29</f>
        <v>161</v>
      </c>
      <c r="M29" s="94">
        <v>151</v>
      </c>
      <c r="N29" s="92">
        <f>M29/L29</f>
        <v>0.937888198757764</v>
      </c>
      <c r="O29" s="91">
        <f>C29</f>
        <v>161</v>
      </c>
      <c r="P29" s="94">
        <v>151</v>
      </c>
      <c r="Q29" s="92">
        <f>P29/O29</f>
        <v>0.937888198757764</v>
      </c>
      <c r="R29" s="80">
        <v>151</v>
      </c>
      <c r="S29" s="91">
        <f>C29</f>
        <v>161</v>
      </c>
      <c r="T29" s="94">
        <v>153</v>
      </c>
      <c r="U29" s="92">
        <f>T29/S29</f>
        <v>0.9503105590062112</v>
      </c>
      <c r="V29" s="60">
        <f>C29</f>
        <v>161</v>
      </c>
      <c r="W29" s="53">
        <v>59</v>
      </c>
      <c r="X29" s="54">
        <f>W29/V29</f>
        <v>0.36645962732919257</v>
      </c>
    </row>
    <row r="30" spans="1:24" ht="24.75" customHeight="1">
      <c r="A30" s="2"/>
      <c r="B30" s="15" t="s">
        <v>14</v>
      </c>
      <c r="C30" s="45">
        <v>81</v>
      </c>
      <c r="D30" s="45">
        <v>80</v>
      </c>
      <c r="E30" s="46">
        <f>D30/C30</f>
        <v>0.9876543209876543</v>
      </c>
      <c r="F30" s="45">
        <f>C30</f>
        <v>81</v>
      </c>
      <c r="G30" s="47">
        <v>63</v>
      </c>
      <c r="H30" s="46">
        <f>G30/F30</f>
        <v>0.7777777777777778</v>
      </c>
      <c r="I30" s="45">
        <f>C30</f>
        <v>81</v>
      </c>
      <c r="J30" s="47">
        <v>79</v>
      </c>
      <c r="K30" s="46">
        <f>J30/I30</f>
        <v>0.9753086419753086</v>
      </c>
      <c r="L30" s="60">
        <f>C30</f>
        <v>81</v>
      </c>
      <c r="M30" s="53">
        <v>78</v>
      </c>
      <c r="N30" s="55">
        <f>M30/L30</f>
        <v>0.9629629629629629</v>
      </c>
      <c r="O30" s="60">
        <f>C30</f>
        <v>81</v>
      </c>
      <c r="P30" s="53">
        <v>78</v>
      </c>
      <c r="Q30" s="54">
        <f>P30/O30</f>
        <v>0.9629629629629629</v>
      </c>
      <c r="R30" s="61">
        <v>78</v>
      </c>
      <c r="S30" s="60">
        <f>C30</f>
        <v>81</v>
      </c>
      <c r="T30" s="53">
        <v>81</v>
      </c>
      <c r="U30" s="54">
        <f>T30/S30</f>
        <v>1</v>
      </c>
      <c r="V30" s="60">
        <f>C30</f>
        <v>81</v>
      </c>
      <c r="W30" s="53">
        <v>22</v>
      </c>
      <c r="X30" s="54">
        <f>W30/V30</f>
        <v>0.2716049382716049</v>
      </c>
    </row>
    <row r="31" spans="1:24" ht="24.75" customHeight="1">
      <c r="A31" s="2"/>
      <c r="B31" s="15" t="s">
        <v>15</v>
      </c>
      <c r="C31" s="45">
        <v>48</v>
      </c>
      <c r="D31" s="45">
        <v>45</v>
      </c>
      <c r="E31" s="46">
        <f>D31/C31</f>
        <v>0.9375</v>
      </c>
      <c r="F31" s="45">
        <f>C31</f>
        <v>48</v>
      </c>
      <c r="G31" s="47">
        <v>42</v>
      </c>
      <c r="H31" s="46">
        <f>G31/F31</f>
        <v>0.875</v>
      </c>
      <c r="I31" s="45">
        <f>C31</f>
        <v>48</v>
      </c>
      <c r="J31" s="47">
        <v>48</v>
      </c>
      <c r="K31" s="46">
        <f>J31/I31</f>
        <v>1</v>
      </c>
      <c r="L31" s="60">
        <f>C31</f>
        <v>48</v>
      </c>
      <c r="M31" s="53">
        <v>46</v>
      </c>
      <c r="N31" s="55">
        <f>M31/L31</f>
        <v>0.9583333333333334</v>
      </c>
      <c r="O31" s="60">
        <f>C31</f>
        <v>48</v>
      </c>
      <c r="P31" s="53">
        <v>46</v>
      </c>
      <c r="Q31" s="54">
        <f>P31/O31</f>
        <v>0.9583333333333334</v>
      </c>
      <c r="R31" s="61">
        <v>46</v>
      </c>
      <c r="S31" s="60">
        <f>C31</f>
        <v>48</v>
      </c>
      <c r="T31" s="53">
        <v>48</v>
      </c>
      <c r="U31" s="54">
        <f>T31/S31</f>
        <v>1</v>
      </c>
      <c r="V31" s="60">
        <f>C31</f>
        <v>48</v>
      </c>
      <c r="W31" s="53">
        <v>32</v>
      </c>
      <c r="X31" s="54">
        <f>W31/V31</f>
        <v>0.6666666666666666</v>
      </c>
    </row>
    <row r="32" spans="1:24" ht="24.75" customHeight="1">
      <c r="A32" s="2"/>
      <c r="B32" s="15" t="s">
        <v>30</v>
      </c>
      <c r="C32" s="45">
        <v>103</v>
      </c>
      <c r="D32" s="45">
        <v>101</v>
      </c>
      <c r="E32" s="46">
        <f>D32/C32</f>
        <v>0.9805825242718447</v>
      </c>
      <c r="F32" s="45">
        <f>C32</f>
        <v>103</v>
      </c>
      <c r="G32" s="45">
        <v>88</v>
      </c>
      <c r="H32" s="46">
        <f>G32/F32</f>
        <v>0.8543689320388349</v>
      </c>
      <c r="I32" s="45">
        <f>C32</f>
        <v>103</v>
      </c>
      <c r="J32" s="45">
        <v>101</v>
      </c>
      <c r="K32" s="46">
        <f>J32/I32</f>
        <v>0.9805825242718447</v>
      </c>
      <c r="L32" s="60">
        <f>C32</f>
        <v>103</v>
      </c>
      <c r="M32" s="60">
        <v>103</v>
      </c>
      <c r="N32" s="55">
        <f>M32/L32</f>
        <v>1</v>
      </c>
      <c r="O32" s="60">
        <f>C32</f>
        <v>103</v>
      </c>
      <c r="P32" s="60">
        <v>103</v>
      </c>
      <c r="Q32" s="54">
        <f>P32/O32</f>
        <v>1</v>
      </c>
      <c r="R32" s="61">
        <v>103</v>
      </c>
      <c r="S32" s="60">
        <f>C32</f>
        <v>103</v>
      </c>
      <c r="T32" s="60">
        <v>102</v>
      </c>
      <c r="U32" s="54">
        <f>T32/S32</f>
        <v>0.9902912621359223</v>
      </c>
      <c r="V32" s="60">
        <f>C32</f>
        <v>103</v>
      </c>
      <c r="W32" s="60">
        <v>17</v>
      </c>
      <c r="X32" s="54">
        <f>W32/V32</f>
        <v>0.1650485436893204</v>
      </c>
    </row>
    <row r="33" spans="1:24" ht="24.75" customHeight="1">
      <c r="A33" s="2"/>
      <c r="B33" s="15"/>
      <c r="C33" s="45"/>
      <c r="D33" s="45"/>
      <c r="E33" s="46"/>
      <c r="F33" s="47"/>
      <c r="G33" s="47"/>
      <c r="H33" s="46"/>
      <c r="I33" s="47"/>
      <c r="J33" s="47"/>
      <c r="K33" s="46"/>
      <c r="L33" s="53"/>
      <c r="M33" s="53"/>
      <c r="N33" s="55"/>
      <c r="O33" s="53"/>
      <c r="P33" s="53"/>
      <c r="Q33" s="54"/>
      <c r="R33" s="61"/>
      <c r="S33" s="53"/>
      <c r="T33" s="53"/>
      <c r="U33" s="54"/>
      <c r="V33" s="53"/>
      <c r="W33" s="53"/>
      <c r="X33" s="54"/>
    </row>
    <row r="34" spans="1:24" ht="24.75" customHeight="1">
      <c r="A34" s="2"/>
      <c r="B34" s="74" t="s">
        <v>16</v>
      </c>
      <c r="C34" s="89">
        <f>SUM(C6,C8,C14,C21,C28)</f>
        <v>10289</v>
      </c>
      <c r="D34" s="89">
        <f>SUM(D6,D8,D14,D21,D28)</f>
        <v>9729</v>
      </c>
      <c r="E34" s="90">
        <f>D34/C34</f>
        <v>0.9455729419768685</v>
      </c>
      <c r="F34" s="89">
        <f>SUM(F6,F8,F14,F21,F28)</f>
        <v>10289</v>
      </c>
      <c r="G34" s="89">
        <f>SUM(G6,G8,G14,G21,G28)</f>
        <v>8680</v>
      </c>
      <c r="H34" s="90">
        <f>G34/F34</f>
        <v>0.8436193993585382</v>
      </c>
      <c r="I34" s="89">
        <f>SUM(I6,I8,I14,I21,I28)</f>
        <v>10289</v>
      </c>
      <c r="J34" s="89">
        <f>SUM(J6,J8,J14,J21,J28)</f>
        <v>9427</v>
      </c>
      <c r="K34" s="90">
        <f>J34/I34</f>
        <v>0.916221207114394</v>
      </c>
      <c r="L34" s="91">
        <f>SUM(L8,L14,L21,L28,L6)</f>
        <v>10289</v>
      </c>
      <c r="M34" s="91">
        <f>SUM(M6,M8,M14,M21,M28)</f>
        <v>9918</v>
      </c>
      <c r="N34" s="92">
        <f>M34/L34</f>
        <v>0.9639420740596754</v>
      </c>
      <c r="O34" s="91">
        <f>SUM(O8,O14,O21,O28,O6)</f>
        <v>10289</v>
      </c>
      <c r="P34" s="91">
        <f>SUM(P6,P8,P14,P21,P28)</f>
        <v>9916</v>
      </c>
      <c r="Q34" s="92">
        <f>P34/O34</f>
        <v>0.9637476917095927</v>
      </c>
      <c r="R34" s="80">
        <f>SUM(R6,R8,R14,R21,R28)</f>
        <v>9915</v>
      </c>
      <c r="S34" s="91">
        <f>SUM(S6,S8,S14,S21,S28)</f>
        <v>10289</v>
      </c>
      <c r="T34" s="91">
        <f>SUM(T6,T8,T14,T21,T28)</f>
        <v>9992</v>
      </c>
      <c r="U34" s="92">
        <f>T34/S34</f>
        <v>0.9711342210127321</v>
      </c>
      <c r="V34" s="91">
        <f>SUM(V8,V14,V21,V28)</f>
        <v>6099</v>
      </c>
      <c r="W34" s="91">
        <f>SUM(W6,W8,W14,W21,W28)</f>
        <v>1787</v>
      </c>
      <c r="X34" s="92">
        <f>W34/V34</f>
        <v>0.2929988522708641</v>
      </c>
    </row>
    <row r="35" spans="1:24" ht="15" customHeight="1">
      <c r="A35" s="3"/>
      <c r="B35" s="95"/>
      <c r="C35" s="96"/>
      <c r="D35" s="96"/>
      <c r="E35" s="97"/>
      <c r="F35" s="96"/>
      <c r="G35" s="96"/>
      <c r="H35" s="97"/>
      <c r="I35" s="96"/>
      <c r="J35" s="96"/>
      <c r="K35" s="97"/>
      <c r="L35" s="98" t="s">
        <v>44</v>
      </c>
      <c r="M35" s="96"/>
      <c r="N35" s="97"/>
      <c r="O35" s="98" t="s">
        <v>44</v>
      </c>
      <c r="P35" s="96"/>
      <c r="Q35" s="97"/>
      <c r="R35" s="99"/>
      <c r="S35" s="96"/>
      <c r="T35" s="96"/>
      <c r="U35" s="97"/>
      <c r="V35" s="21"/>
      <c r="W35" s="21"/>
      <c r="X35" s="23"/>
    </row>
    <row r="36" spans="1:24" ht="15" customHeight="1">
      <c r="A36" s="3"/>
      <c r="B36" s="3"/>
      <c r="C36" s="10"/>
      <c r="D36" s="21"/>
      <c r="E36" s="22"/>
      <c r="F36" s="7"/>
      <c r="G36" s="7"/>
      <c r="H36" s="22"/>
      <c r="I36" s="7"/>
      <c r="J36" s="7"/>
      <c r="K36" s="22"/>
      <c r="L36" s="7"/>
      <c r="M36" s="7"/>
      <c r="N36" s="22"/>
      <c r="O36" s="7"/>
      <c r="P36" s="7"/>
      <c r="Q36" s="23"/>
      <c r="R36" s="23"/>
      <c r="S36" s="7"/>
      <c r="T36" s="7"/>
      <c r="U36" s="23"/>
      <c r="V36" s="10"/>
      <c r="W36" s="10"/>
      <c r="X36" s="10"/>
    </row>
    <row r="37" spans="2:21" ht="14.25">
      <c r="B37" s="5"/>
      <c r="C37" s="10"/>
      <c r="D37" s="10"/>
      <c r="E37" s="1"/>
      <c r="F37" s="10"/>
      <c r="G37" s="10"/>
      <c r="H37" s="1"/>
      <c r="I37" s="10"/>
      <c r="J37" s="10"/>
      <c r="K37" s="1"/>
      <c r="M37" s="10"/>
      <c r="N37" s="1"/>
      <c r="O37" s="10"/>
      <c r="P37" s="10"/>
      <c r="Q37" s="10"/>
      <c r="S37" s="10"/>
      <c r="T37" s="10"/>
      <c r="U37" s="10"/>
    </row>
  </sheetData>
  <sheetProtection/>
  <mergeCells count="1">
    <mergeCell ref="V7:X7"/>
  </mergeCells>
  <printOptions horizontalCentered="1"/>
  <pageMargins left="0" right="0" top="0.7874015748031497" bottom="0.5118110236220472" header="0" footer="0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</dc:creator>
  <cp:keywords/>
  <dc:description/>
  <cp:lastModifiedBy>tanaka-a</cp:lastModifiedBy>
  <cp:lastPrinted>2012-06-07T01:59:03Z</cp:lastPrinted>
  <dcterms:created xsi:type="dcterms:W3CDTF">1999-05-24T08:04:50Z</dcterms:created>
  <dcterms:modified xsi:type="dcterms:W3CDTF">2013-05-01T01:01:59Z</dcterms:modified>
  <cp:category/>
  <cp:version/>
  <cp:contentType/>
  <cp:contentStatus/>
</cp:coreProperties>
</file>