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15" windowHeight="8055" activeTab="0"/>
  </bookViews>
  <sheets>
    <sheet name="記録表（高校女子）" sheetId="1" r:id="rId1"/>
    <sheet name="変化（ｸﾞﾗﾌ）" sheetId="2" r:id="rId2"/>
    <sheet name="持久走選択" sheetId="3" r:id="rId3"/>
    <sheet name="20mｼｬﾄﾙﾗﾝ選択" sheetId="4" r:id="rId4"/>
    <sheet name="得点表" sheetId="5" r:id="rId5"/>
  </sheets>
  <definedNames/>
  <calcPr fullCalcOnLoad="1"/>
</workbook>
</file>

<file path=xl/sharedStrings.xml><?xml version="1.0" encoding="utf-8"?>
<sst xmlns="http://schemas.openxmlformats.org/spreadsheetml/2006/main" count="183" uniqueCount="89">
  <si>
    <t>身長</t>
  </si>
  <si>
    <t>体重</t>
  </si>
  <si>
    <t>座高</t>
  </si>
  <si>
    <t>握力</t>
  </si>
  <si>
    <t>上体起こし</t>
  </si>
  <si>
    <t>長座体前屈</t>
  </si>
  <si>
    <t>反復横跳び</t>
  </si>
  <si>
    <t>20mシャトルラン</t>
  </si>
  <si>
    <t>50m走</t>
  </si>
  <si>
    <t>立ち幅とび</t>
  </si>
  <si>
    <t>ボール投げ</t>
  </si>
  <si>
    <t>私の体力・運動能力の変化</t>
  </si>
  <si>
    <t>自分</t>
  </si>
  <si>
    <t>指数</t>
  </si>
  <si>
    <t>㎝</t>
  </si>
  <si>
    <t>㎏</t>
  </si>
  <si>
    <t>回</t>
  </si>
  <si>
    <t>秒</t>
  </si>
  <si>
    <t>ｍ</t>
  </si>
  <si>
    <t>新体力テスト　　My　Record</t>
  </si>
  <si>
    <t>単位</t>
  </si>
  <si>
    <t>項目</t>
  </si>
  <si>
    <t>テスト項目</t>
  </si>
  <si>
    <t>組</t>
  </si>
  <si>
    <t>名前</t>
  </si>
  <si>
    <t>点</t>
  </si>
  <si>
    <t>目標</t>
  </si>
  <si>
    <t>　　　例　　右１１㎏、左１０㎏の場合</t>
  </si>
  <si>
    <t>番</t>
  </si>
  <si>
    <t>◆体格の記録</t>
  </si>
  <si>
    <t>◆体力・運動能力の記録</t>
  </si>
  <si>
    <t>※入力上の注意</t>
  </si>
  <si>
    <t>　　　　　　　　（１１＋１０）÷２＝１０．５　→　１キログラム未満を四捨五入して　１１㎏</t>
  </si>
  <si>
    <t>ﾃｽﾄ</t>
  </si>
  <si>
    <t>ﾃｽﾄ以外</t>
  </si>
  <si>
    <t>得点</t>
  </si>
  <si>
    <t>合計</t>
  </si>
  <si>
    <t>判定</t>
  </si>
  <si>
    <t>握力：男子</t>
  </si>
  <si>
    <t>握力：女子</t>
  </si>
  <si>
    <t>シャトルラン：男子</t>
  </si>
  <si>
    <t>シャトルラン：女子</t>
  </si>
  <si>
    <t>上体起こし：男子</t>
  </si>
  <si>
    <t>５０ｍ走：男子</t>
  </si>
  <si>
    <t>５０ｍ走：女子</t>
  </si>
  <si>
    <t>長座体前屈：男子</t>
  </si>
  <si>
    <t>長座体前屈：女子</t>
  </si>
  <si>
    <t>立ち幅とび：男子</t>
  </si>
  <si>
    <t>立ち幅とび：女子</t>
  </si>
  <si>
    <t>反復横とび：男子</t>
  </si>
  <si>
    <t>反復横とび：女子</t>
  </si>
  <si>
    <t>ボール投げ：男子</t>
  </si>
  <si>
    <t>ボール投げ：女子</t>
  </si>
  <si>
    <t>　　　例　　８秒６の場合　→　　８．６　　　　　　８秒９８の場合　→　９．０</t>
  </si>
  <si>
    <t xml:space="preserve">黄色にぬられたところにデータを入れると、自分の体力・運動能力の様子を知ることができます。
※指数が５０より大きい場合、比べるものよりすぐれているといえます。
入力するデータ例
　①全国の平均値
　②石川県の平均値
　③学校の平均値
　④昨年の自分の記録
</t>
  </si>
  <si>
    <t>１年</t>
  </si>
  <si>
    <t>２年</t>
  </si>
  <si>
    <t>３年</t>
  </si>
  <si>
    <t>１年生</t>
  </si>
  <si>
    <t>２年生</t>
  </si>
  <si>
    <t>３年生</t>
  </si>
  <si>
    <t>持久走</t>
  </si>
  <si>
    <t>持久走：男子</t>
  </si>
  <si>
    <t>持久走：女子</t>
  </si>
  <si>
    <t>例　　６分２０秒の場合　→　６０×６＋２０＝３８０</t>
  </si>
  <si>
    <r>
      <t>①記録は、</t>
    </r>
    <r>
      <rPr>
        <sz val="11"/>
        <color indexed="10"/>
        <rFont val="ＭＳ Ｐゴシック"/>
        <family val="3"/>
      </rPr>
      <t>半角の英数文字</t>
    </r>
    <r>
      <rPr>
        <sz val="11"/>
        <rFont val="ＭＳ Ｐゴシック"/>
        <family val="3"/>
      </rPr>
      <t>で入力する。（体格と５０ｍ走をのぞいて、すべて整数）</t>
    </r>
  </si>
  <si>
    <r>
      <t>③持久走は、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</t>
    </r>
  </si>
  <si>
    <r>
      <t>②握力は、</t>
    </r>
    <r>
      <rPr>
        <sz val="11"/>
        <color indexed="10"/>
        <rFont val="ＭＳ Ｐゴシック"/>
        <family val="3"/>
      </rPr>
      <t>左右の平均値</t>
    </r>
    <r>
      <rPr>
        <sz val="11"/>
        <rFont val="ＭＳ Ｐゴシック"/>
        <family val="3"/>
      </rPr>
      <t>を入力する。（</t>
    </r>
    <r>
      <rPr>
        <sz val="11"/>
        <color indexed="10"/>
        <rFont val="ＭＳ Ｐゴシック"/>
        <family val="3"/>
      </rPr>
      <t>１キログラム未満は四捨五入</t>
    </r>
    <r>
      <rPr>
        <sz val="11"/>
        <rFont val="ＭＳ Ｐゴシック"/>
        <family val="3"/>
      </rPr>
      <t>）</t>
    </r>
  </si>
  <si>
    <r>
      <t>④５０ｍ走は、</t>
    </r>
    <r>
      <rPr>
        <sz val="11"/>
        <color indexed="10"/>
        <rFont val="ＭＳ Ｐゴシック"/>
        <family val="3"/>
      </rPr>
      <t>秒単位</t>
    </r>
    <r>
      <rPr>
        <sz val="11"/>
        <rFont val="ＭＳ Ｐゴシック"/>
        <family val="3"/>
      </rPr>
      <t>で入力する。(</t>
    </r>
    <r>
      <rPr>
        <sz val="11"/>
        <color indexed="10"/>
        <rFont val="ＭＳ Ｐゴシック"/>
        <family val="3"/>
      </rPr>
      <t>1/10秒未満は切り上げ</t>
    </r>
    <r>
      <rPr>
        <sz val="11"/>
        <rFont val="ＭＳ Ｐゴシック"/>
        <family val="3"/>
      </rPr>
      <t>）</t>
    </r>
  </si>
  <si>
    <r>
      <t>⑤持久走とシャトルランは、</t>
    </r>
    <r>
      <rPr>
        <sz val="11"/>
        <color indexed="10"/>
        <rFont val="ＭＳ Ｐゴシック"/>
        <family val="3"/>
      </rPr>
      <t>どちらか一方だけを入力</t>
    </r>
    <r>
      <rPr>
        <sz val="11"/>
        <rFont val="ＭＳ Ｐゴシック"/>
        <family val="3"/>
      </rPr>
      <t>する（</t>
    </r>
    <r>
      <rPr>
        <sz val="11"/>
        <color indexed="10"/>
        <rFont val="ＭＳ Ｐゴシック"/>
        <family val="3"/>
      </rPr>
      <t>２つとも入力しない</t>
    </r>
    <r>
      <rPr>
        <sz val="11"/>
        <rFont val="ＭＳ Ｐゴシック"/>
        <family val="3"/>
      </rPr>
      <t>）</t>
    </r>
  </si>
  <si>
    <t>１年生のとき</t>
  </si>
  <si>
    <t>３年生のとき</t>
  </si>
  <si>
    <t>２年生のとき</t>
  </si>
  <si>
    <t>１年生のとき</t>
  </si>
  <si>
    <t>２年生のとき</t>
  </si>
  <si>
    <t>３年生のとき</t>
  </si>
  <si>
    <t>20mｼｬﾄﾙﾗﾝ</t>
  </si>
  <si>
    <t xml:space="preserve">
１　　入力後、Sheet2で体力・運動能力の変化の様子をグラフで見ることができます。
２　　持久走実施の場合はSheet3で、20mｼｬﾄﾙﾗﾝ実施の場合はSheet4で、次の記録を入力すると、
　　自分の体力・運動能力の様子を知ることができます。
　　　　　入力する記録の例
　　　　　　　①　全国の平均値
　　　　　　　②　石川県の平均値
　　　　　　　③　学校の平均値
　　　　　　　④　昨年の自分の記録
              ※自分の体力・運動能力の様子から目標を立ててみましょう　　　　　　</t>
  </si>
  <si>
    <t>持久走、２０ｍシャトルランは、そのいずれかを入力する。（両方入力しない）</t>
  </si>
  <si>
    <t>高等学校</t>
  </si>
  <si>
    <t>１５歳</t>
  </si>
  <si>
    <t>E</t>
  </si>
  <si>
    <t>D</t>
  </si>
  <si>
    <t>C</t>
  </si>
  <si>
    <t>B</t>
  </si>
  <si>
    <t>A</t>
  </si>
  <si>
    <t>１６歳</t>
  </si>
  <si>
    <t>１７歳</t>
  </si>
  <si>
    <t>女子用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</si>
</sst>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[Red][&lt;50]&quot;「&quot;&quot;赤点：&quot;0&quot;」&quot;;General"/>
    <numFmt numFmtId="181" formatCode="0_);[Red]\(0\)"/>
    <numFmt numFmtId="182" formatCode="0.00_);[Red]\(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9" fillId="2" borderId="1" xfId="0" applyNumberFormat="1" applyFont="1" applyFill="1" applyBorder="1" applyAlignment="1" applyProtection="1">
      <alignment vertical="center"/>
      <protection locked="0"/>
    </xf>
    <xf numFmtId="181" fontId="9" fillId="2" borderId="2" xfId="0" applyNumberFormat="1" applyFont="1" applyFill="1" applyBorder="1" applyAlignment="1" applyProtection="1">
      <alignment vertical="center"/>
      <protection locked="0"/>
    </xf>
    <xf numFmtId="181" fontId="9" fillId="3" borderId="3" xfId="0" applyNumberFormat="1" applyFont="1" applyFill="1" applyBorder="1" applyAlignment="1" applyProtection="1">
      <alignment vertical="center"/>
      <protection locked="0"/>
    </xf>
    <xf numFmtId="181" fontId="9" fillId="3" borderId="4" xfId="0" applyNumberFormat="1" applyFont="1" applyFill="1" applyBorder="1" applyAlignment="1" applyProtection="1">
      <alignment vertical="center"/>
      <protection locked="0"/>
    </xf>
    <xf numFmtId="181" fontId="9" fillId="2" borderId="3" xfId="0" applyNumberFormat="1" applyFont="1" applyFill="1" applyBorder="1" applyAlignment="1" applyProtection="1">
      <alignment vertical="center"/>
      <protection locked="0"/>
    </xf>
    <xf numFmtId="181" fontId="9" fillId="2" borderId="4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2" fillId="0" borderId="8" xfId="0" applyFont="1" applyBorder="1" applyAlignment="1">
      <alignment/>
    </xf>
    <xf numFmtId="176" fontId="0" fillId="0" borderId="9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181" fontId="9" fillId="2" borderId="11" xfId="0" applyNumberFormat="1" applyFont="1" applyFill="1" applyBorder="1" applyAlignment="1" applyProtection="1">
      <alignment vertical="center"/>
      <protection locked="0"/>
    </xf>
    <xf numFmtId="181" fontId="9" fillId="3" borderId="12" xfId="0" applyNumberFormat="1" applyFont="1" applyFill="1" applyBorder="1" applyAlignment="1" applyProtection="1">
      <alignment vertical="center"/>
      <protection locked="0"/>
    </xf>
    <xf numFmtId="181" fontId="9" fillId="2" borderId="1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4" borderId="13" xfId="0" applyFill="1" applyBorder="1" applyAlignment="1" applyProtection="1">
      <alignment vertical="center"/>
      <protection/>
    </xf>
    <xf numFmtId="0" fontId="4" fillId="4" borderId="14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1" xfId="0" applyFill="1" applyBorder="1" applyAlignment="1" applyProtection="1">
      <alignment horizontal="right" vertical="center"/>
      <protection/>
    </xf>
    <xf numFmtId="177" fontId="9" fillId="0" borderId="5" xfId="0" applyNumberFormat="1" applyFont="1" applyFill="1" applyBorder="1" applyAlignment="1" applyProtection="1">
      <alignment horizontal="center"/>
      <protection/>
    </xf>
    <xf numFmtId="177" fontId="9" fillId="0" borderId="0" xfId="0" applyNumberFormat="1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2" xfId="0" applyFill="1" applyBorder="1" applyAlignment="1" applyProtection="1">
      <alignment horizontal="right" vertical="center"/>
      <protection/>
    </xf>
    <xf numFmtId="0" fontId="0" fillId="5" borderId="15" xfId="0" applyFill="1" applyBorder="1" applyAlignment="1" applyProtection="1">
      <alignment vertical="center"/>
      <protection/>
    </xf>
    <xf numFmtId="0" fontId="0" fillId="5" borderId="16" xfId="0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17" xfId="0" applyFont="1" applyFill="1" applyBorder="1" applyAlignment="1" applyProtection="1">
      <alignment horizontal="center" vertical="center"/>
      <protection/>
    </xf>
    <xf numFmtId="0" fontId="12" fillId="4" borderId="18" xfId="0" applyFont="1" applyFill="1" applyBorder="1" applyAlignment="1" applyProtection="1">
      <alignment horizontal="center" vertical="center"/>
      <protection/>
    </xf>
    <xf numFmtId="0" fontId="12" fillId="4" borderId="19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81" fontId="13" fillId="2" borderId="20" xfId="0" applyNumberFormat="1" applyFont="1" applyFill="1" applyBorder="1" applyAlignment="1" applyProtection="1">
      <alignment vertical="center"/>
      <protection/>
    </xf>
    <xf numFmtId="181" fontId="13" fillId="2" borderId="21" xfId="0" applyNumberFormat="1" applyFont="1" applyFill="1" applyBorder="1" applyAlignment="1" applyProtection="1">
      <alignment vertical="center"/>
      <protection/>
    </xf>
    <xf numFmtId="181" fontId="13" fillId="2" borderId="22" xfId="0" applyNumberFormat="1" applyFont="1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181" fontId="13" fillId="3" borderId="20" xfId="0" applyNumberFormat="1" applyFont="1" applyFill="1" applyBorder="1" applyAlignment="1" applyProtection="1">
      <alignment vertical="center"/>
      <protection/>
    </xf>
    <xf numFmtId="181" fontId="13" fillId="3" borderId="23" xfId="0" applyNumberFormat="1" applyFont="1" applyFill="1" applyBorder="1" applyAlignment="1" applyProtection="1">
      <alignment vertical="center"/>
      <protection/>
    </xf>
    <xf numFmtId="181" fontId="13" fillId="3" borderId="24" xfId="0" applyNumberFormat="1" applyFont="1" applyFill="1" applyBorder="1" applyAlignment="1" applyProtection="1">
      <alignment vertical="center"/>
      <protection/>
    </xf>
    <xf numFmtId="181" fontId="13" fillId="3" borderId="25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181" fontId="13" fillId="2" borderId="23" xfId="0" applyNumberFormat="1" applyFont="1" applyFill="1" applyBorder="1" applyAlignment="1" applyProtection="1">
      <alignment vertical="center"/>
      <protection/>
    </xf>
    <xf numFmtId="181" fontId="13" fillId="2" borderId="24" xfId="0" applyNumberFormat="1" applyFont="1" applyFill="1" applyBorder="1" applyAlignment="1" applyProtection="1">
      <alignment vertical="center"/>
      <protection/>
    </xf>
    <xf numFmtId="181" fontId="13" fillId="2" borderId="25" xfId="0" applyNumberFormat="1" applyFont="1" applyFill="1" applyBorder="1" applyAlignment="1" applyProtection="1">
      <alignment vertical="center"/>
      <protection/>
    </xf>
    <xf numFmtId="181" fontId="13" fillId="6" borderId="26" xfId="0" applyNumberFormat="1" applyFont="1" applyFill="1" applyBorder="1" applyAlignment="1" applyProtection="1">
      <alignment vertical="center"/>
      <protection/>
    </xf>
    <xf numFmtId="181" fontId="13" fillId="6" borderId="27" xfId="0" applyNumberFormat="1" applyFont="1" applyFill="1" applyBorder="1" applyAlignment="1" applyProtection="1">
      <alignment vertical="center"/>
      <protection/>
    </xf>
    <xf numFmtId="181" fontId="13" fillId="6" borderId="28" xfId="0" applyNumberFormat="1" applyFont="1" applyFill="1" applyBorder="1" applyAlignment="1" applyProtection="1">
      <alignment horizontal="center" vertical="center"/>
      <protection/>
    </xf>
    <xf numFmtId="181" fontId="13" fillId="6" borderId="29" xfId="0" applyNumberFormat="1" applyFont="1" applyFill="1" applyBorder="1" applyAlignment="1" applyProtection="1">
      <alignment horizontal="center" vertical="center"/>
      <protection/>
    </xf>
    <xf numFmtId="181" fontId="13" fillId="6" borderId="30" xfId="0" applyNumberFormat="1" applyFont="1" applyFill="1" applyBorder="1" applyAlignment="1" applyProtection="1">
      <alignment horizontal="center" vertical="center"/>
      <protection/>
    </xf>
    <xf numFmtId="181" fontId="13" fillId="6" borderId="31" xfId="0" applyNumberFormat="1" applyFont="1" applyFill="1" applyBorder="1" applyAlignment="1" applyProtection="1">
      <alignment horizontal="center" vertical="center"/>
      <protection/>
    </xf>
    <xf numFmtId="0" fontId="4" fillId="3" borderId="32" xfId="0" applyFont="1" applyFill="1" applyBorder="1" applyAlignment="1" applyProtection="1">
      <alignment horizontal="center"/>
      <protection locked="0"/>
    </xf>
    <xf numFmtId="182" fontId="0" fillId="3" borderId="33" xfId="0" applyNumberFormat="1" applyFill="1" applyBorder="1" applyAlignment="1" applyProtection="1">
      <alignment/>
      <protection locked="0"/>
    </xf>
    <xf numFmtId="182" fontId="0" fillId="3" borderId="34" xfId="0" applyNumberFormat="1" applyFill="1" applyBorder="1" applyAlignment="1" applyProtection="1">
      <alignment/>
      <protection locked="0"/>
    </xf>
    <xf numFmtId="182" fontId="0" fillId="3" borderId="35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8" fontId="0" fillId="7" borderId="5" xfId="0" applyNumberFormat="1" applyFill="1" applyBorder="1" applyAlignment="1" applyProtection="1">
      <alignment/>
      <protection/>
    </xf>
    <xf numFmtId="177" fontId="0" fillId="7" borderId="5" xfId="0" applyNumberFormat="1" applyFill="1" applyBorder="1" applyAlignment="1" applyProtection="1">
      <alignment/>
      <protection/>
    </xf>
    <xf numFmtId="178" fontId="0" fillId="7" borderId="7" xfId="0" applyNumberFormat="1" applyFill="1" applyBorder="1" applyAlignment="1" applyProtection="1">
      <alignment/>
      <protection/>
    </xf>
    <xf numFmtId="179" fontId="9" fillId="2" borderId="3" xfId="0" applyNumberFormat="1" applyFont="1" applyFill="1" applyBorder="1" applyAlignment="1" applyProtection="1">
      <alignment vertical="center"/>
      <protection locked="0"/>
    </xf>
    <xf numFmtId="179" fontId="9" fillId="2" borderId="4" xfId="0" applyNumberFormat="1" applyFont="1" applyFill="1" applyBorder="1" applyAlignment="1" applyProtection="1">
      <alignment vertical="center"/>
      <protection locked="0"/>
    </xf>
    <xf numFmtId="179" fontId="9" fillId="2" borderId="12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181" fontId="9" fillId="2" borderId="15" xfId="0" applyNumberFormat="1" applyFont="1" applyFill="1" applyBorder="1" applyAlignment="1" applyProtection="1">
      <alignment vertical="center"/>
      <protection locked="0"/>
    </xf>
    <xf numFmtId="181" fontId="9" fillId="2" borderId="36" xfId="0" applyNumberFormat="1" applyFont="1" applyFill="1" applyBorder="1" applyAlignment="1" applyProtection="1">
      <alignment vertical="center"/>
      <protection locked="0"/>
    </xf>
    <xf numFmtId="181" fontId="13" fillId="2" borderId="29" xfId="0" applyNumberFormat="1" applyFont="1" applyFill="1" applyBorder="1" applyAlignment="1" applyProtection="1">
      <alignment vertical="center"/>
      <protection/>
    </xf>
    <xf numFmtId="181" fontId="13" fillId="2" borderId="30" xfId="0" applyNumberFormat="1" applyFont="1" applyFill="1" applyBorder="1" applyAlignment="1" applyProtection="1">
      <alignment vertical="center"/>
      <protection/>
    </xf>
    <xf numFmtId="181" fontId="9" fillId="2" borderId="16" xfId="0" applyNumberFormat="1" applyFont="1" applyFill="1" applyBorder="1" applyAlignment="1" applyProtection="1">
      <alignment vertical="center"/>
      <protection locked="0"/>
    </xf>
    <xf numFmtId="181" fontId="13" fillId="2" borderId="31" xfId="0" applyNumberFormat="1" applyFont="1" applyFill="1" applyBorder="1" applyAlignment="1" applyProtection="1">
      <alignment vertical="center"/>
      <protection/>
    </xf>
    <xf numFmtId="20" fontId="14" fillId="0" borderId="0" xfId="0" applyNumberFormat="1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177" fontId="9" fillId="5" borderId="37" xfId="0" applyNumberFormat="1" applyFont="1" applyFill="1" applyBorder="1" applyAlignment="1" applyProtection="1">
      <alignment horizontal="center" vertical="center"/>
      <protection locked="0"/>
    </xf>
    <xf numFmtId="181" fontId="9" fillId="6" borderId="38" xfId="0" applyNumberFormat="1" applyFont="1" applyFill="1" applyBorder="1" applyAlignment="1" applyProtection="1">
      <alignment vertical="center"/>
      <protection/>
    </xf>
    <xf numFmtId="181" fontId="9" fillId="6" borderId="39" xfId="0" applyNumberFormat="1" applyFont="1" applyFill="1" applyBorder="1" applyAlignment="1" applyProtection="1">
      <alignment vertical="center"/>
      <protection/>
    </xf>
    <xf numFmtId="181" fontId="9" fillId="6" borderId="40" xfId="0" applyNumberFormat="1" applyFont="1" applyFill="1" applyBorder="1" applyAlignment="1" applyProtection="1">
      <alignment vertical="center"/>
      <protection/>
    </xf>
    <xf numFmtId="181" fontId="9" fillId="6" borderId="41" xfId="0" applyNumberFormat="1" applyFont="1" applyFill="1" applyBorder="1" applyAlignment="1" applyProtection="1">
      <alignment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177" fontId="9" fillId="5" borderId="42" xfId="0" applyNumberFormat="1" applyFont="1" applyFill="1" applyBorder="1" applyAlignment="1" applyProtection="1">
      <alignment horizontal="center" vertical="center"/>
      <protection locked="0"/>
    </xf>
    <xf numFmtId="177" fontId="9" fillId="6" borderId="43" xfId="0" applyNumberFormat="1" applyFont="1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/>
      <protection/>
    </xf>
    <xf numFmtId="0" fontId="0" fillId="6" borderId="45" xfId="0" applyFill="1" applyBorder="1" applyAlignment="1" applyProtection="1">
      <alignment/>
      <protection/>
    </xf>
    <xf numFmtId="0" fontId="8" fillId="8" borderId="46" xfId="0" applyFont="1" applyFill="1" applyBorder="1" applyAlignment="1" applyProtection="1">
      <alignment horizontal="center" vertical="center"/>
      <protection locked="0"/>
    </xf>
    <xf numFmtId="0" fontId="8" fillId="8" borderId="47" xfId="0" applyFont="1" applyFill="1" applyBorder="1" applyAlignment="1" applyProtection="1">
      <alignment horizontal="center" vertical="center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4" fillId="4" borderId="51" xfId="0" applyFont="1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center" vertical="center"/>
      <protection/>
    </xf>
    <xf numFmtId="0" fontId="0" fillId="4" borderId="53" xfId="0" applyFill="1" applyBorder="1" applyAlignment="1" applyProtection="1">
      <alignment horizontal="center" vertical="center"/>
      <protection/>
    </xf>
    <xf numFmtId="0" fontId="4" fillId="4" borderId="54" xfId="0" applyFont="1" applyFill="1" applyBorder="1" applyAlignment="1" applyProtection="1">
      <alignment vertical="center"/>
      <protection/>
    </xf>
    <xf numFmtId="0" fontId="4" fillId="4" borderId="55" xfId="0" applyFont="1" applyFill="1" applyBorder="1" applyAlignment="1" applyProtection="1">
      <alignment vertical="center"/>
      <protection/>
    </xf>
    <xf numFmtId="0" fontId="0" fillId="8" borderId="46" xfId="0" applyFont="1" applyFill="1" applyBorder="1" applyAlignment="1" applyProtection="1">
      <alignment horizontal="right"/>
      <protection locked="0"/>
    </xf>
    <xf numFmtId="0" fontId="0" fillId="8" borderId="48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/>
    </xf>
    <xf numFmtId="0" fontId="0" fillId="0" borderId="56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center"/>
      <protection locked="0"/>
    </xf>
    <xf numFmtId="0" fontId="0" fillId="6" borderId="7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3" fillId="0" borderId="0" xfId="0" applyFont="1" applyAlignment="1">
      <alignment horizontal="center" vertical="top"/>
    </xf>
    <xf numFmtId="0" fontId="0" fillId="0" borderId="57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3" fillId="8" borderId="64" xfId="0" applyFont="1" applyFill="1" applyBorder="1" applyAlignment="1" applyProtection="1">
      <alignment vertical="center" wrapText="1"/>
      <protection locked="0"/>
    </xf>
    <xf numFmtId="0" fontId="3" fillId="8" borderId="65" xfId="0" applyFont="1" applyFill="1" applyBorder="1" applyAlignment="1" applyProtection="1">
      <alignment vertical="center" wrapText="1"/>
      <protection locked="0"/>
    </xf>
    <xf numFmtId="0" fontId="3" fillId="8" borderId="66" xfId="0" applyFont="1" applyFill="1" applyBorder="1" applyAlignment="1" applyProtection="1">
      <alignment vertical="center" wrapText="1"/>
      <protection locked="0"/>
    </xf>
    <xf numFmtId="0" fontId="3" fillId="8" borderId="67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68" xfId="0" applyFont="1" applyFill="1" applyBorder="1" applyAlignment="1" applyProtection="1">
      <alignment vertical="center" wrapText="1"/>
      <protection locked="0"/>
    </xf>
    <xf numFmtId="0" fontId="3" fillId="8" borderId="69" xfId="0" applyFont="1" applyFill="1" applyBorder="1" applyAlignment="1" applyProtection="1">
      <alignment vertical="center" wrapText="1"/>
      <protection locked="0"/>
    </xf>
    <xf numFmtId="0" fontId="3" fillId="8" borderId="70" xfId="0" applyFont="1" applyFill="1" applyBorder="1" applyAlignment="1" applyProtection="1">
      <alignment vertical="center" wrapText="1"/>
      <protection locked="0"/>
    </xf>
    <xf numFmtId="0" fontId="3" fillId="8" borderId="71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8" borderId="57" xfId="0" applyFill="1" applyBorder="1" applyAlignment="1" applyProtection="1">
      <alignment horizontal="center" vertical="center"/>
      <protection locked="0"/>
    </xf>
    <xf numFmtId="0" fontId="0" fillId="8" borderId="56" xfId="0" applyFill="1" applyBorder="1" applyAlignment="1" applyProtection="1">
      <alignment horizontal="center" vertical="center"/>
      <protection locked="0"/>
    </xf>
    <xf numFmtId="0" fontId="0" fillId="8" borderId="58" xfId="0" applyFill="1" applyBorder="1" applyAlignment="1" applyProtection="1">
      <alignment horizontal="center" vertical="center"/>
      <protection locked="0"/>
    </xf>
    <xf numFmtId="0" fontId="0" fillId="8" borderId="61" xfId="0" applyFill="1" applyBorder="1" applyAlignment="1" applyProtection="1">
      <alignment horizontal="center" vertical="center"/>
      <protection locked="0"/>
    </xf>
    <xf numFmtId="0" fontId="0" fillId="8" borderId="62" xfId="0" applyFill="1" applyBorder="1" applyAlignment="1" applyProtection="1">
      <alignment horizontal="center" vertical="center"/>
      <protection locked="0"/>
    </xf>
    <xf numFmtId="0" fontId="0" fillId="8" borderId="63" xfId="0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 shrinkToFit="1"/>
    </xf>
    <xf numFmtId="0" fontId="0" fillId="8" borderId="57" xfId="0" applyFill="1" applyBorder="1" applyAlignment="1" applyProtection="1">
      <alignment horizontal="right" vertical="center"/>
      <protection locked="0"/>
    </xf>
    <xf numFmtId="0" fontId="0" fillId="8" borderId="56" xfId="0" applyFill="1" applyBorder="1" applyAlignment="1" applyProtection="1">
      <alignment horizontal="right" vertical="center"/>
      <protection locked="0"/>
    </xf>
    <xf numFmtId="0" fontId="0" fillId="8" borderId="58" xfId="0" applyFill="1" applyBorder="1" applyAlignment="1" applyProtection="1">
      <alignment horizontal="right" vertical="center"/>
      <protection locked="0"/>
    </xf>
    <xf numFmtId="0" fontId="0" fillId="8" borderId="61" xfId="0" applyFill="1" applyBorder="1" applyAlignment="1" applyProtection="1">
      <alignment horizontal="right" vertical="center"/>
      <protection locked="0"/>
    </xf>
    <xf numFmtId="0" fontId="0" fillId="8" borderId="62" xfId="0" applyFill="1" applyBorder="1" applyAlignment="1" applyProtection="1">
      <alignment horizontal="right" vertical="center"/>
      <protection locked="0"/>
    </xf>
    <xf numFmtId="0" fontId="0" fillId="8" borderId="63" xfId="0" applyFill="1" applyBorder="1" applyAlignment="1" applyProtection="1">
      <alignment horizontal="right" vertical="center"/>
      <protection locked="0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'記録表（高校女子）'!$B$18</c:f>
              <c:strCache>
                <c:ptCount val="1"/>
                <c:pt idx="0">
                  <c:v>握力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('記録表（高校女子）'!$D$18,'記録表（高校女子）'!$F$18,'記録表（高校女子）'!$H$18,'記録表（高校女子）'!$J$18,'記録表（高校女子）'!$L$18,'記録表（高校女子）'!$N$18)</c:f>
              <c:numCache>
                <c:ptCount val="6"/>
              </c:numCache>
            </c:numRef>
          </c:val>
        </c:ser>
        <c:axId val="33674342"/>
        <c:axId val="34633623"/>
      </c:bar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367434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持久走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'持久走選択'!$F$6:$F$13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168864"/>
        <c:axId val="48866593"/>
      </c:radarChart>
      <c:catAx>
        <c:axId val="5016886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8866593"/>
        <c:crosses val="autoZero"/>
        <c:auto val="1"/>
        <c:lblOffset val="100"/>
        <c:noMultiLvlLbl val="0"/>
      </c:catAx>
      <c:valAx>
        <c:axId val="48866593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688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7146154"/>
        <c:axId val="65879931"/>
      </c:radarChart>
      <c:catAx>
        <c:axId val="37146154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65879931"/>
        <c:crosses val="autoZero"/>
        <c:auto val="1"/>
        <c:lblOffset val="100"/>
        <c:noMultiLvlLbl val="0"/>
      </c:catAx>
      <c:valAx>
        <c:axId val="6587993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461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'持久走選択'!$B$6:$B$13</c:f>
              <c:strCache/>
            </c:strRef>
          </c:cat>
          <c:val>
            <c:numRef>
              <c:f>'持久走選択'!$L$6:$L$13</c:f>
              <c:numCache>
                <c:ptCount val="8"/>
                <c:pt idx="0">
                  <c:v>65.78947368421053</c:v>
                </c:pt>
                <c:pt idx="1">
                  <c:v>58.82352941176471</c:v>
                </c:pt>
                <c:pt idx="2">
                  <c:v>57.14285714285714</c:v>
                </c:pt>
                <c:pt idx="3">
                  <c:v>60</c:v>
                </c:pt>
                <c:pt idx="4">
                  <c:v>50</c:v>
                </c:pt>
                <c:pt idx="5">
                  <c:v>45.212765957446805</c:v>
                </c:pt>
                <c:pt idx="6">
                  <c:v>56.666666666666664</c:v>
                </c:pt>
                <c:pt idx="7">
                  <c:v>54.166666666666664</c:v>
                </c:pt>
              </c:numCache>
            </c:numRef>
          </c:val>
        </c:ser>
        <c:axId val="56048468"/>
        <c:axId val="34674165"/>
      </c:radarChart>
      <c:catAx>
        <c:axId val="5604846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34674165"/>
        <c:crosses val="autoZero"/>
        <c:auto val="1"/>
        <c:lblOffset val="100"/>
        <c:noMultiLvlLbl val="0"/>
      </c:catAx>
      <c:valAx>
        <c:axId val="34674165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484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5"/>
          <c:y val="0.1665"/>
          <c:w val="0.637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反復横跳び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立ち幅とび</c:v>
                </c:pt>
                <c:pt idx="7">
                  <c:v>ボール投げ</c:v>
                </c:pt>
              </c:strCache>
            </c:strRef>
          </c:cat>
          <c:val>
            <c:numRef>
              <c:f>'20mｼｬﾄﾙﾗﾝ選択'!$F$6:$F$13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632030"/>
        <c:axId val="57143951"/>
      </c:radarChart>
      <c:catAx>
        <c:axId val="4363203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57143951"/>
        <c:crosses val="autoZero"/>
        <c:auto val="1"/>
        <c:lblOffset val="100"/>
        <c:noMultiLvlLbl val="0"/>
      </c:catAx>
      <c:valAx>
        <c:axId val="57143951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20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'20mｼｬﾄﾙﾗﾝ選択'!$I$6:$I$13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533512"/>
        <c:axId val="65257289"/>
      </c:radarChart>
      <c:catAx>
        <c:axId val="4453351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65257289"/>
        <c:crosses val="autoZero"/>
        <c:auto val="1"/>
        <c:lblOffset val="100"/>
        <c:noMultiLvlLbl val="0"/>
      </c:catAx>
      <c:valAx>
        <c:axId val="65257289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335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'20mｼｬﾄﾙﾗﾝ選択'!$B$6:$B$13</c:f>
              <c:strCache/>
            </c:strRef>
          </c:cat>
          <c:val>
            <c:numRef>
              <c:f>'20mｼｬﾄﾙﾗﾝ選択'!$L$6:$L$13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444690"/>
        <c:axId val="51349027"/>
      </c:radarChart>
      <c:catAx>
        <c:axId val="50444690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51349027"/>
        <c:crosses val="autoZero"/>
        <c:auto val="1"/>
        <c:lblOffset val="100"/>
        <c:noMultiLvlLbl val="0"/>
      </c:catAx>
      <c:valAx>
        <c:axId val="51349027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446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'記録表（高校女子）'!$B$19</c:f>
              <c:strCache>
                <c:ptCount val="1"/>
                <c:pt idx="0">
                  <c:v>上体起こし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('記録表（高校女子）'!$D$19,'記録表（高校女子）'!$F$19,'記録表（高校女子）'!$H$19,'記録表（高校女子）'!$J$19,'記録表（高校女子）'!$L$19,'記録表（高校女子）'!$N$19)</c:f>
              <c:numCache>
                <c:ptCount val="6"/>
              </c:numCache>
            </c:numRef>
          </c:val>
        </c:ser>
        <c:axId val="43267152"/>
        <c:axId val="53860049"/>
      </c:bar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860049"/>
        <c:crosses val="autoZero"/>
        <c:auto val="1"/>
        <c:lblOffset val="100"/>
        <c:noMultiLvlLbl val="0"/>
      </c:catAx>
      <c:valAx>
        <c:axId val="53860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326715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'記録表（高校女子）'!$B$20</c:f>
              <c:strCache>
                <c:ptCount val="1"/>
                <c:pt idx="0">
                  <c:v>長座体前屈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('記録表（高校女子）'!$D$20,'記録表（高校女子）'!$F$20,'記録表（高校女子）'!$H$20,'記録表（高校女子）'!$J$20,'記録表（高校女子）'!$L$20,'記録表（高校女子）'!$N$20)</c:f>
              <c:numCache>
                <c:ptCount val="6"/>
              </c:numCache>
            </c:numRef>
          </c:val>
        </c:ser>
        <c:axId val="14978394"/>
        <c:axId val="587819"/>
      </c:bar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819"/>
        <c:crosses val="autoZero"/>
        <c:auto val="1"/>
        <c:lblOffset val="100"/>
        <c:noMultiLvlLbl val="0"/>
      </c:catAx>
      <c:valAx>
        <c:axId val="5878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㎝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497839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'記録表（高校女子）'!$B$21</c:f>
              <c:strCache>
                <c:ptCount val="1"/>
                <c:pt idx="0">
                  <c:v>反復横跳び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('記録表（高校女子）'!$D$21,'記録表（高校女子）'!$F$21,'記録表（高校女子）'!$H$21,'記録表（高校女子）'!$J$21,'記録表（高校女子）'!$L$21,'記録表（高校女子）'!$N$21)</c:f>
              <c:numCache>
                <c:ptCount val="6"/>
              </c:numCache>
            </c:numRef>
          </c:val>
        </c:ser>
        <c:axId val="5290372"/>
        <c:axId val="47613349"/>
      </c:barChart>
      <c:catAx>
        <c:axId val="5290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613349"/>
        <c:crosses val="autoZero"/>
        <c:auto val="1"/>
        <c:lblOffset val="100"/>
        <c:noMultiLvlLbl val="0"/>
      </c:catAx>
      <c:valAx>
        <c:axId val="476133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29037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持久走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'記録表（高校女子）'!$B$22</c:f>
              <c:strCache>
                <c:ptCount val="1"/>
                <c:pt idx="0">
                  <c:v>持久走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('記録表（高校女子）'!$D$22,'記録表（高校女子）'!$F$22,'記録表（高校女子）'!$H$22,'記録表（高校女子）'!$J$22,'記録表（高校女子）'!$L$22,'記録表（高校女子）'!$N$22)</c:f>
              <c:numCache>
                <c:ptCount val="6"/>
              </c:numCache>
            </c:numRef>
          </c:val>
        </c:ser>
        <c:axId val="25866958"/>
        <c:axId val="31476031"/>
      </c:bar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76031"/>
        <c:crosses val="autoZero"/>
        <c:auto val="1"/>
        <c:lblOffset val="100"/>
        <c:noMultiLvlLbl val="0"/>
      </c:catAx>
      <c:valAx>
        <c:axId val="314760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58669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'記録表（高校女子）'!$B$24</c:f>
              <c:strCache>
                <c:ptCount val="1"/>
                <c:pt idx="0">
                  <c:v>50m走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('記録表（高校女子）'!$D$24,'記録表（高校女子）'!$F$24,'記録表（高校女子）'!$H$24,'記録表（高校女子）'!$J$24,'記録表（高校女子）'!$L$24,'記録表（高校女子）'!$N$24)</c:f>
              <c:numCache>
                <c:ptCount val="6"/>
              </c:numCache>
            </c:numRef>
          </c:val>
        </c:ser>
        <c:axId val="14848824"/>
        <c:axId val="66530553"/>
      </c:bar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30553"/>
        <c:crosses val="autoZero"/>
        <c:auto val="1"/>
        <c:lblOffset val="100"/>
        <c:noMultiLvlLbl val="0"/>
      </c:catAx>
      <c:valAx>
        <c:axId val="66530553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14848824"/>
        <c:crossesAt val="1"/>
        <c:crossBetween val="between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'記録表（高校女子）'!$B$25</c:f>
              <c:strCache>
                <c:ptCount val="1"/>
                <c:pt idx="0">
                  <c:v>立ち幅とび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('記録表（高校女子）'!$D$25,'記録表（高校女子）'!$F$25,'記録表（高校女子）'!$H$25,'記録表（高校女子）'!$J$25,'記録表（高校女子）'!$L$25,'記録表（高校女子）'!$N$25)</c:f>
              <c:numCache>
                <c:ptCount val="6"/>
              </c:numCache>
            </c:numRef>
          </c:val>
        </c:ser>
        <c:axId val="61904066"/>
        <c:axId val="20265683"/>
      </c:bar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65683"/>
        <c:crosses val="autoZero"/>
        <c:auto val="1"/>
        <c:lblOffset val="100"/>
        <c:noMultiLvlLbl val="0"/>
      </c:catAx>
      <c:valAx>
        <c:axId val="20265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190406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ボール投げ（ハンドボール）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'記録表（高校女子）'!$B$28</c:f>
              <c:strCache>
                <c:ptCount val="1"/>
                <c:pt idx="0">
                  <c:v>判定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('記録表（高校女子）'!$D$26,'記録表（高校女子）'!$F$26,'記録表（高校女子）'!$H$26,'記録表（高校女子）'!$J$26,'記録表（高校女子）'!$L$26,'記録表（高校女子）'!$N$26)</c:f>
              <c:numCache>
                <c:ptCount val="6"/>
              </c:numCache>
            </c:numRef>
          </c:val>
        </c:ser>
        <c:axId val="48173420"/>
        <c:axId val="30907597"/>
      </c:bar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907597"/>
        <c:crosses val="autoZero"/>
        <c:auto val="1"/>
        <c:lblOffset val="100"/>
        <c:noMultiLvlLbl val="0"/>
      </c:catAx>
      <c:valAx>
        <c:axId val="309075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817342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5"/>
          <c:w val="0.960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'記録表（高校女子）'!$B$23</c:f>
              <c:strCache>
                <c:ptCount val="1"/>
                <c:pt idx="0">
                  <c:v>20mシャトルラン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('記録表（高校女子）'!$D$16,'記録表（高校女子）'!$F$14,'記録表（高校女子）'!$H$16,'記録表（高校女子）'!$J$14,'記録表（高校女子）'!$L$16,'記録表（高校女子）'!$N$14)</c:f>
              <c:strCache>
                <c:ptCount val="5"/>
                <c:pt idx="0">
                  <c:v>１年生</c:v>
                </c:pt>
                <c:pt idx="1">
                  <c:v>0</c:v>
                </c:pt>
                <c:pt idx="2">
                  <c:v>２年生</c:v>
                </c:pt>
                <c:pt idx="3">
                  <c:v>0</c:v>
                </c:pt>
                <c:pt idx="4">
                  <c:v>３年生</c:v>
                </c:pt>
              </c:strCache>
            </c:strRef>
          </c:cat>
          <c:val>
            <c:numRef>
              <c:f>('記録表（高校女子）'!$D$23,'記録表（高校女子）'!$F$23,'記録表（高校女子）'!$H$23,'記録表（高校女子）'!$J$23,'記録表（高校女子）'!$L$23,'記録表（高校女子）'!$N$23)</c:f>
              <c:numCache>
                <c:ptCount val="6"/>
              </c:numCache>
            </c:numRef>
          </c:val>
        </c:ser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487399"/>
        <c:crosses val="autoZero"/>
        <c:auto val="1"/>
        <c:lblOffset val="100"/>
        <c:noMultiLvlLbl val="0"/>
      </c:catAx>
      <c:valAx>
        <c:axId val="204873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973291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9525</xdr:rowOff>
    </xdr:from>
    <xdr:to>
      <xdr:col>4</xdr:col>
      <xdr:colOff>257175</xdr:colOff>
      <xdr:row>14</xdr:row>
      <xdr:rowOff>0</xdr:rowOff>
    </xdr:to>
    <xdr:graphicFrame>
      <xdr:nvGraphicFramePr>
        <xdr:cNvPr id="1" name="Chart 4"/>
        <xdr:cNvGraphicFramePr/>
      </xdr:nvGraphicFramePr>
      <xdr:xfrm>
        <a:off x="257175" y="704850"/>
        <a:ext cx="2743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3</xdr:row>
      <xdr:rowOff>0</xdr:rowOff>
    </xdr:from>
    <xdr:to>
      <xdr:col>9</xdr:col>
      <xdr:colOff>409575</xdr:colOff>
      <xdr:row>14</xdr:row>
      <xdr:rowOff>0</xdr:rowOff>
    </xdr:to>
    <xdr:graphicFrame>
      <xdr:nvGraphicFramePr>
        <xdr:cNvPr id="2" name="Chart 5"/>
        <xdr:cNvGraphicFramePr/>
      </xdr:nvGraphicFramePr>
      <xdr:xfrm>
        <a:off x="3838575" y="695325"/>
        <a:ext cx="27432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15</xdr:row>
      <xdr:rowOff>161925</xdr:rowOff>
    </xdr:from>
    <xdr:to>
      <xdr:col>4</xdr:col>
      <xdr:colOff>266700</xdr:colOff>
      <xdr:row>27</xdr:row>
      <xdr:rowOff>0</xdr:rowOff>
    </xdr:to>
    <xdr:graphicFrame>
      <xdr:nvGraphicFramePr>
        <xdr:cNvPr id="3" name="Chart 6"/>
        <xdr:cNvGraphicFramePr/>
      </xdr:nvGraphicFramePr>
      <xdr:xfrm>
        <a:off x="266700" y="2914650"/>
        <a:ext cx="27432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16</xdr:row>
      <xdr:rowOff>9525</xdr:rowOff>
    </xdr:from>
    <xdr:to>
      <xdr:col>9</xdr:col>
      <xdr:colOff>419100</xdr:colOff>
      <xdr:row>27</xdr:row>
      <xdr:rowOff>0</xdr:rowOff>
    </xdr:to>
    <xdr:graphicFrame>
      <xdr:nvGraphicFramePr>
        <xdr:cNvPr id="4" name="Chart 7"/>
        <xdr:cNvGraphicFramePr/>
      </xdr:nvGraphicFramePr>
      <xdr:xfrm>
        <a:off x="3848100" y="2933700"/>
        <a:ext cx="27432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257175</xdr:colOff>
      <xdr:row>29</xdr:row>
      <xdr:rowOff>0</xdr:rowOff>
    </xdr:from>
    <xdr:to>
      <xdr:col>4</xdr:col>
      <xdr:colOff>257175</xdr:colOff>
      <xdr:row>40</xdr:row>
      <xdr:rowOff>9525</xdr:rowOff>
    </xdr:to>
    <xdr:graphicFrame>
      <xdr:nvGraphicFramePr>
        <xdr:cNvPr id="5" name="Chart 9"/>
        <xdr:cNvGraphicFramePr/>
      </xdr:nvGraphicFramePr>
      <xdr:xfrm>
        <a:off x="257175" y="5153025"/>
        <a:ext cx="27432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42</xdr:row>
      <xdr:rowOff>0</xdr:rowOff>
    </xdr:from>
    <xdr:to>
      <xdr:col>4</xdr:col>
      <xdr:colOff>285750</xdr:colOff>
      <xdr:row>53</xdr:row>
      <xdr:rowOff>0</xdr:rowOff>
    </xdr:to>
    <xdr:graphicFrame>
      <xdr:nvGraphicFramePr>
        <xdr:cNvPr id="6" name="Chart 10"/>
        <xdr:cNvGraphicFramePr/>
      </xdr:nvGraphicFramePr>
      <xdr:xfrm>
        <a:off x="285750" y="7381875"/>
        <a:ext cx="27432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419100</xdr:colOff>
      <xdr:row>42</xdr:row>
      <xdr:rowOff>0</xdr:rowOff>
    </xdr:from>
    <xdr:to>
      <xdr:col>9</xdr:col>
      <xdr:colOff>419100</xdr:colOff>
      <xdr:row>53</xdr:row>
      <xdr:rowOff>0</xdr:rowOff>
    </xdr:to>
    <xdr:graphicFrame>
      <xdr:nvGraphicFramePr>
        <xdr:cNvPr id="7" name="Chart 11"/>
        <xdr:cNvGraphicFramePr/>
      </xdr:nvGraphicFramePr>
      <xdr:xfrm>
        <a:off x="3848100" y="7381875"/>
        <a:ext cx="27432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295275</xdr:colOff>
      <xdr:row>66</xdr:row>
      <xdr:rowOff>0</xdr:rowOff>
    </xdr:to>
    <xdr:graphicFrame>
      <xdr:nvGraphicFramePr>
        <xdr:cNvPr id="8" name="Chart 12"/>
        <xdr:cNvGraphicFramePr/>
      </xdr:nvGraphicFramePr>
      <xdr:xfrm>
        <a:off x="295275" y="9620250"/>
        <a:ext cx="27432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390525</xdr:colOff>
      <xdr:row>29</xdr:row>
      <xdr:rowOff>9525</xdr:rowOff>
    </xdr:from>
    <xdr:to>
      <xdr:col>9</xdr:col>
      <xdr:colOff>400050</xdr:colOff>
      <xdr:row>40</xdr:row>
      <xdr:rowOff>28575</xdr:rowOff>
    </xdr:to>
    <xdr:graphicFrame>
      <xdr:nvGraphicFramePr>
        <xdr:cNvPr id="9" name="Chart 14"/>
        <xdr:cNvGraphicFramePr/>
      </xdr:nvGraphicFramePr>
      <xdr:xfrm>
        <a:off x="3819525" y="5162550"/>
        <a:ext cx="2752725" cy="1905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11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12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13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2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3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10</xdr:row>
      <xdr:rowOff>0</xdr:rowOff>
    </xdr:to>
    <xdr:sp>
      <xdr:nvSpPr>
        <xdr:cNvPr id="4" name="AutoShape 4"/>
        <xdr:cNvSpPr>
          <a:spLocks/>
        </xdr:cNvSpPr>
      </xdr:nvSpPr>
      <xdr:spPr>
        <a:xfrm rot="16200000">
          <a:off x="6838950" y="1295400"/>
          <a:ext cx="361950" cy="428625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3.00390625" style="43" customWidth="1"/>
    <col min="2" max="2" width="14.25390625" style="43" customWidth="1"/>
    <col min="3" max="3" width="4.875" style="43" customWidth="1"/>
    <col min="4" max="4" width="7.125" style="43" customWidth="1"/>
    <col min="5" max="5" width="4.50390625" style="43" customWidth="1"/>
    <col min="6" max="6" width="7.125" style="43" customWidth="1"/>
    <col min="7" max="7" width="4.50390625" style="43" customWidth="1"/>
    <col min="8" max="8" width="7.125" style="43" customWidth="1"/>
    <col min="9" max="9" width="4.50390625" style="43" customWidth="1"/>
    <col min="10" max="10" width="7.125" style="43" customWidth="1"/>
    <col min="11" max="11" width="4.50390625" style="43" customWidth="1"/>
    <col min="12" max="12" width="7.125" style="43" customWidth="1"/>
    <col min="13" max="13" width="4.50390625" style="43" customWidth="1"/>
    <col min="14" max="14" width="6.875" style="43" customWidth="1"/>
    <col min="15" max="15" width="4.50390625" style="43" bestFit="1" customWidth="1"/>
    <col min="16" max="16384" width="9.00390625" style="43" customWidth="1"/>
  </cols>
  <sheetData>
    <row r="1" spans="1:15" ht="21.75" thickBot="1">
      <c r="A1" s="42" t="s">
        <v>19</v>
      </c>
      <c r="H1" s="44" t="s">
        <v>24</v>
      </c>
      <c r="I1" s="44"/>
      <c r="J1" s="118"/>
      <c r="K1" s="119"/>
      <c r="L1" s="119"/>
      <c r="M1" s="119"/>
      <c r="N1" s="119"/>
      <c r="O1" s="120"/>
    </row>
    <row r="2" spans="1:15" ht="20.25" customHeight="1" thickBot="1">
      <c r="A2" s="128"/>
      <c r="B2" s="129"/>
      <c r="C2" s="45" t="s">
        <v>79</v>
      </c>
      <c r="O2" s="107" t="s">
        <v>88</v>
      </c>
    </row>
    <row r="3" spans="4:11" ht="13.5">
      <c r="D3" s="130" t="s">
        <v>55</v>
      </c>
      <c r="E3" s="130"/>
      <c r="F3" s="133"/>
      <c r="G3" s="133"/>
      <c r="H3" s="90" t="s">
        <v>23</v>
      </c>
      <c r="I3" s="133"/>
      <c r="J3" s="133"/>
      <c r="K3" s="43" t="s">
        <v>28</v>
      </c>
    </row>
    <row r="4" spans="4:11" ht="13.5">
      <c r="D4" s="130" t="s">
        <v>56</v>
      </c>
      <c r="E4" s="130"/>
      <c r="F4" s="133"/>
      <c r="G4" s="133"/>
      <c r="H4" s="90" t="s">
        <v>23</v>
      </c>
      <c r="I4" s="133"/>
      <c r="J4" s="133"/>
      <c r="K4" s="43" t="s">
        <v>28</v>
      </c>
    </row>
    <row r="5" spans="4:11" ht="13.5">
      <c r="D5" s="130" t="s">
        <v>57</v>
      </c>
      <c r="E5" s="130"/>
      <c r="F5" s="133"/>
      <c r="G5" s="133"/>
      <c r="H5" s="90" t="s">
        <v>23</v>
      </c>
      <c r="I5" s="133"/>
      <c r="J5" s="133"/>
      <c r="K5" s="43" t="s">
        <v>28</v>
      </c>
    </row>
    <row r="6" ht="15.75" customHeight="1"/>
    <row r="7" ht="14.25">
      <c r="A7" s="46" t="s">
        <v>29</v>
      </c>
    </row>
    <row r="8" ht="6.75" customHeight="1">
      <c r="A8" s="46"/>
    </row>
    <row r="9" spans="2:11" ht="13.5">
      <c r="B9" s="47" t="s">
        <v>21</v>
      </c>
      <c r="C9" s="48" t="s">
        <v>20</v>
      </c>
      <c r="D9" s="113" t="s">
        <v>58</v>
      </c>
      <c r="E9" s="113"/>
      <c r="F9" s="113" t="s">
        <v>59</v>
      </c>
      <c r="G9" s="113"/>
      <c r="H9" s="113" t="s">
        <v>60</v>
      </c>
      <c r="I9" s="113"/>
      <c r="J9" s="49"/>
      <c r="K9" s="50"/>
    </row>
    <row r="10" spans="2:11" ht="16.5" customHeight="1">
      <c r="B10" s="51" t="s">
        <v>0</v>
      </c>
      <c r="C10" s="52" t="s">
        <v>14</v>
      </c>
      <c r="D10" s="114"/>
      <c r="E10" s="114"/>
      <c r="F10" s="114"/>
      <c r="G10" s="114"/>
      <c r="H10" s="114"/>
      <c r="I10" s="114"/>
      <c r="J10" s="53"/>
      <c r="K10" s="54"/>
    </row>
    <row r="11" spans="2:11" ht="16.5" customHeight="1">
      <c r="B11" s="55" t="s">
        <v>1</v>
      </c>
      <c r="C11" s="56" t="s">
        <v>15</v>
      </c>
      <c r="D11" s="115"/>
      <c r="E11" s="115"/>
      <c r="F11" s="115"/>
      <c r="G11" s="115"/>
      <c r="H11" s="115"/>
      <c r="I11" s="115"/>
      <c r="J11" s="53"/>
      <c r="K11" s="54"/>
    </row>
    <row r="12" spans="2:11" ht="16.5" customHeight="1">
      <c r="B12" s="57" t="s">
        <v>2</v>
      </c>
      <c r="C12" s="58" t="s">
        <v>14</v>
      </c>
      <c r="D12" s="108"/>
      <c r="E12" s="108"/>
      <c r="F12" s="108"/>
      <c r="G12" s="108"/>
      <c r="H12" s="108"/>
      <c r="I12" s="108"/>
      <c r="J12" s="53"/>
      <c r="K12" s="54"/>
    </row>
    <row r="13" spans="3:14" ht="13.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4" ht="14.25">
      <c r="A14" s="46" t="s">
        <v>30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14" ht="7.5" customHeight="1">
      <c r="A15" s="46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</row>
    <row r="16" spans="2:15" ht="13.5">
      <c r="B16" s="124" t="s">
        <v>22</v>
      </c>
      <c r="C16" s="126" t="s">
        <v>20</v>
      </c>
      <c r="D16" s="121" t="s">
        <v>58</v>
      </c>
      <c r="E16" s="122"/>
      <c r="F16" s="122"/>
      <c r="G16" s="123"/>
      <c r="H16" s="121" t="s">
        <v>59</v>
      </c>
      <c r="I16" s="122"/>
      <c r="J16" s="122"/>
      <c r="K16" s="123"/>
      <c r="L16" s="121" t="s">
        <v>60</v>
      </c>
      <c r="M16" s="122"/>
      <c r="N16" s="122"/>
      <c r="O16" s="123"/>
    </row>
    <row r="17" spans="2:15" ht="13.5">
      <c r="B17" s="125"/>
      <c r="C17" s="127"/>
      <c r="D17" s="60" t="s">
        <v>33</v>
      </c>
      <c r="E17" s="61" t="s">
        <v>35</v>
      </c>
      <c r="F17" s="62" t="s">
        <v>34</v>
      </c>
      <c r="G17" s="61" t="s">
        <v>35</v>
      </c>
      <c r="H17" s="60" t="s">
        <v>33</v>
      </c>
      <c r="I17" s="61" t="s">
        <v>35</v>
      </c>
      <c r="J17" s="62" t="s">
        <v>34</v>
      </c>
      <c r="K17" s="61" t="s">
        <v>35</v>
      </c>
      <c r="L17" s="60" t="s">
        <v>33</v>
      </c>
      <c r="M17" s="61" t="s">
        <v>35</v>
      </c>
      <c r="N17" s="62" t="s">
        <v>34</v>
      </c>
      <c r="O17" s="63" t="s">
        <v>35</v>
      </c>
    </row>
    <row r="18" spans="2:15" ht="16.5" customHeight="1">
      <c r="B18" s="64" t="s">
        <v>3</v>
      </c>
      <c r="C18" s="65" t="s">
        <v>15</v>
      </c>
      <c r="D18" s="20"/>
      <c r="E18" s="66">
        <f>IF(D18="","",(VLOOKUP(D18,'得点表'!$E$2:$F$11,2)))</f>
      </c>
      <c r="F18" s="21"/>
      <c r="G18" s="66">
        <f>IF(F18="","",(VLOOKUP(F18,'得点表'!$E$2:$F$11,2)))</f>
      </c>
      <c r="H18" s="20"/>
      <c r="I18" s="66">
        <f>IF(H18="","",(VLOOKUP(H18,'得点表'!$E$2:$F$11,2)))</f>
      </c>
      <c r="J18" s="21"/>
      <c r="K18" s="66">
        <f>IF(J18="","",(VLOOKUP(J18,'得点表'!$E$2:$F$11,2)))</f>
      </c>
      <c r="L18" s="20"/>
      <c r="M18" s="67">
        <f>IF(L18="","",(VLOOKUP(L18,'得点表'!$E$2:$F$11,2)))</f>
      </c>
      <c r="N18" s="35"/>
      <c r="O18" s="68">
        <f>IF(N18="","",(VLOOKUP(N18,'得点表'!$E$2:$F$11,2)))</f>
      </c>
    </row>
    <row r="19" spans="2:15" ht="16.5" customHeight="1">
      <c r="B19" s="69" t="s">
        <v>4</v>
      </c>
      <c r="C19" s="70" t="s">
        <v>16</v>
      </c>
      <c r="D19" s="22"/>
      <c r="E19" s="71">
        <f>IF(D19="","",(VLOOKUP(D19,'得点表'!$E$14:$F$23,2)))</f>
      </c>
      <c r="F19" s="23"/>
      <c r="G19" s="72">
        <f>IF(F19="","",(VLOOKUP(F19,'得点表'!$E$14:$F$23,2)))</f>
      </c>
      <c r="H19" s="22"/>
      <c r="I19" s="72">
        <f>IF(H19="","",(VLOOKUP(H19,'得点表'!$E$14:$F$23,2)))</f>
      </c>
      <c r="J19" s="23"/>
      <c r="K19" s="72">
        <f>IF(J19="","",(VLOOKUP(J19,'得点表'!$E$14:$F$23,2)))</f>
      </c>
      <c r="L19" s="22"/>
      <c r="M19" s="73">
        <f>IF(L19="","",(VLOOKUP(L19,'得点表'!$E$14:$F$23,2)))</f>
      </c>
      <c r="N19" s="36"/>
      <c r="O19" s="74">
        <f>IF(N19="","",(VLOOKUP(N19,'得点表'!$E$14:$F$23,2)))</f>
      </c>
    </row>
    <row r="20" spans="2:15" ht="16.5" customHeight="1">
      <c r="B20" s="75" t="s">
        <v>5</v>
      </c>
      <c r="C20" s="76" t="s">
        <v>14</v>
      </c>
      <c r="D20" s="24"/>
      <c r="E20" s="66">
        <f>IF(D20="","",(VLOOKUP(D20,'得点表'!$E$26:$F$35,2)))</f>
      </c>
      <c r="F20" s="25"/>
      <c r="G20" s="77">
        <f>IF(F20="","",(VLOOKUP(F20,'得点表'!$E$26:$F$35,2)))</f>
      </c>
      <c r="H20" s="24"/>
      <c r="I20" s="77">
        <f>IF(H20="","",(VLOOKUP(H20,'得点表'!$E$26:$F$35,2)))</f>
      </c>
      <c r="J20" s="25"/>
      <c r="K20" s="77">
        <f>IF(J20="","",(VLOOKUP(J20,'得点表'!$E$26:$F$35,2)))</f>
      </c>
      <c r="L20" s="24"/>
      <c r="M20" s="78">
        <f>IF(L20="","",(VLOOKUP(L20,'得点表'!$E$26:$F$35,2)))</f>
      </c>
      <c r="N20" s="37"/>
      <c r="O20" s="79">
        <f>IF(N20="","",(VLOOKUP(N20,'得点表'!$E$26:$F$35,2)))</f>
      </c>
    </row>
    <row r="21" spans="2:15" ht="16.5" customHeight="1">
      <c r="B21" s="69" t="s">
        <v>6</v>
      </c>
      <c r="C21" s="70" t="s">
        <v>25</v>
      </c>
      <c r="D21" s="22"/>
      <c r="E21" s="71">
        <f>IF(D21="","",(VLOOKUP(D21,'得点表'!$E$38:$F$47,2)))</f>
      </c>
      <c r="F21" s="23"/>
      <c r="G21" s="72">
        <f>IF(F21="","",(VLOOKUP(F21,'得点表'!$E$38:$F$47,2)))</f>
      </c>
      <c r="H21" s="22"/>
      <c r="I21" s="72">
        <f>IF(H21="","",(VLOOKUP(H21,'得点表'!$E$38:$F$47,2)))</f>
      </c>
      <c r="J21" s="23"/>
      <c r="K21" s="72">
        <f>IF(J21="","",(VLOOKUP(J21,'得点表'!$E$38:$F$47,2)))</f>
      </c>
      <c r="L21" s="22"/>
      <c r="M21" s="73">
        <f>IF(L21="","",(VLOOKUP(L21,'得点表'!$E$38:$F$47,2)))</f>
      </c>
      <c r="N21" s="36"/>
      <c r="O21" s="74">
        <f>IF(N21="","",(VLOOKUP(N21,'得点表'!$E$38:$F$47,2)))</f>
      </c>
    </row>
    <row r="22" spans="2:15" ht="16.5" customHeight="1">
      <c r="B22" s="75" t="s">
        <v>61</v>
      </c>
      <c r="C22" s="76" t="s">
        <v>17</v>
      </c>
      <c r="D22" s="24"/>
      <c r="E22" s="66">
        <f>IF(D22="","",(VLOOKUP(D22,'得点表'!$K$2:$L$11,2)))</f>
      </c>
      <c r="F22" s="25"/>
      <c r="G22" s="77">
        <f>IF(F22="","",(VLOOKUP(F22,'得点表'!$K$2:$L$11,2)))</f>
      </c>
      <c r="H22" s="24"/>
      <c r="I22" s="77">
        <f>IF(H22="","",(VLOOKUP(H22,'得点表'!$K$2:$L$11,2)))</f>
      </c>
      <c r="J22" s="25"/>
      <c r="K22" s="77">
        <f>IF(J22="","",(VLOOKUP(J22,'得点表'!$K$2:$L$11,2)))</f>
      </c>
      <c r="L22" s="24"/>
      <c r="M22" s="78">
        <f>IF(L22="","",(VLOOKUP(L22,'得点表'!$K$2:$L$11,2)))</f>
      </c>
      <c r="N22" s="37"/>
      <c r="O22" s="79">
        <f>IF(N22="","",(VLOOKUP(N22,'得点表'!$K$2:$L$11,2)))</f>
      </c>
    </row>
    <row r="23" spans="2:15" ht="16.5" customHeight="1">
      <c r="B23" s="69" t="s">
        <v>7</v>
      </c>
      <c r="C23" s="70" t="s">
        <v>16</v>
      </c>
      <c r="D23" s="22"/>
      <c r="E23" s="71">
        <f>IF(D23="","",(VLOOKUP(D23,'得点表'!$K$14:$L$23,2)))</f>
      </c>
      <c r="F23" s="23"/>
      <c r="G23" s="72">
        <f>IF(F23="","",(VLOOKUP(F23,'得点表'!$K$14:$L$23,2)))</f>
      </c>
      <c r="H23" s="22"/>
      <c r="I23" s="72">
        <f>IF(H23="","",(VLOOKUP(H23,'得点表'!$K$14:$L$23,2)))</f>
      </c>
      <c r="J23" s="23"/>
      <c r="K23" s="72">
        <f>IF(J23="","",(VLOOKUP(J23,'得点表'!$K$14:$L$23,2)))</f>
      </c>
      <c r="L23" s="22"/>
      <c r="M23" s="73">
        <f>IF(L23="","",(VLOOKUP(L23,'得点表'!$K$14:$L$23,2)))</f>
      </c>
      <c r="N23" s="36"/>
      <c r="O23" s="74">
        <f>IF(N23="","",(VLOOKUP(N23,'得点表'!$K$14:$L$23,2)))</f>
      </c>
    </row>
    <row r="24" spans="2:15" ht="16.5" customHeight="1">
      <c r="B24" s="75" t="s">
        <v>8</v>
      </c>
      <c r="C24" s="76" t="s">
        <v>17</v>
      </c>
      <c r="D24" s="94"/>
      <c r="E24" s="66">
        <f>IF(D24="","",(VLOOKUP(D24,'得点表'!$K$26:$L$35,2)))</f>
      </c>
      <c r="F24" s="95"/>
      <c r="G24" s="77">
        <f>IF(F24="","",(VLOOKUP(F24,'得点表'!$K$26:$L$35,2)))</f>
      </c>
      <c r="H24" s="94"/>
      <c r="I24" s="77">
        <f>IF(H24="","",(VLOOKUP(H24,'得点表'!$K$26:$L$35,2)))</f>
      </c>
      <c r="J24" s="95"/>
      <c r="K24" s="77">
        <f>IF(J24="","",(VLOOKUP(J24,'得点表'!$K$26:$L$35,2)))</f>
      </c>
      <c r="L24" s="94"/>
      <c r="M24" s="78">
        <f>IF(L24="","",(VLOOKUP(L24,'得点表'!$K$26:$L$35,2)))</f>
      </c>
      <c r="N24" s="96"/>
      <c r="O24" s="79">
        <f>IF(N24="","",(VLOOKUP(N24,'得点表'!$K$26:$L$35,2)))</f>
      </c>
    </row>
    <row r="25" spans="2:15" ht="16.5" customHeight="1">
      <c r="B25" s="69" t="s">
        <v>9</v>
      </c>
      <c r="C25" s="70" t="s">
        <v>14</v>
      </c>
      <c r="D25" s="22"/>
      <c r="E25" s="71">
        <f>IF(D25="","",(VLOOKUP(D25,'得点表'!$K$38:$L$47,2)))</f>
      </c>
      <c r="F25" s="23"/>
      <c r="G25" s="72">
        <f>IF(F25="","",(VLOOKUP(F25,'得点表'!$K$38:$L$47,2)))</f>
      </c>
      <c r="H25" s="22"/>
      <c r="I25" s="72">
        <f>IF(H25="","",(VLOOKUP(H25,'得点表'!$K$38:$L$47,2)))</f>
      </c>
      <c r="J25" s="23"/>
      <c r="K25" s="72">
        <f>IF(J25="","",(VLOOKUP(J25,'得点表'!$K$38:$L$47,2)))</f>
      </c>
      <c r="L25" s="22"/>
      <c r="M25" s="73">
        <f>IF(L25="","",(VLOOKUP(L25,'得点表'!$K$38:$L$47,2)))</f>
      </c>
      <c r="N25" s="36"/>
      <c r="O25" s="74">
        <f>IF(N25="","",(VLOOKUP(N25,'得点表'!$K$38:$L$47,2)))</f>
      </c>
    </row>
    <row r="26" spans="2:15" ht="16.5" customHeight="1">
      <c r="B26" s="97" t="s">
        <v>10</v>
      </c>
      <c r="C26" s="98" t="s">
        <v>18</v>
      </c>
      <c r="D26" s="99"/>
      <c r="E26" s="66">
        <f>IF(D26="","",(VLOOKUP(D26,'得点表'!$K$50:$L$59,2)))</f>
      </c>
      <c r="F26" s="100"/>
      <c r="G26" s="101">
        <f>IF(F26="","",(VLOOKUP(F26,'得点表'!$K$50:$L$59,2)))</f>
      </c>
      <c r="H26" s="99"/>
      <c r="I26" s="101">
        <f>IF(H26="","",(VLOOKUP(H26,'得点表'!$K$50:$L$59,2)))</f>
      </c>
      <c r="J26" s="100"/>
      <c r="K26" s="101">
        <f>IF(J26="","",(VLOOKUP(J26,'得点表'!$K$50:$L$59,2)))</f>
      </c>
      <c r="L26" s="99"/>
      <c r="M26" s="102">
        <f>IF(L26="","",(VLOOKUP(L26,'得点表'!$K$50:$L$59,2)))</f>
      </c>
      <c r="N26" s="103"/>
      <c r="O26" s="104">
        <f>IF(N26="","",(VLOOKUP(N26,'得点表'!$K$50:$L$59,2)))</f>
      </c>
    </row>
    <row r="27" spans="2:15" ht="16.5" customHeight="1">
      <c r="B27" s="116" t="s">
        <v>36</v>
      </c>
      <c r="C27" s="117"/>
      <c r="D27" s="111"/>
      <c r="E27" s="80">
        <f>SUM(E18:E26)</f>
        <v>0</v>
      </c>
      <c r="F27" s="109"/>
      <c r="G27" s="81">
        <f>SUM(G18:G26)</f>
        <v>0</v>
      </c>
      <c r="H27" s="111"/>
      <c r="I27" s="80">
        <f>SUM(I18:I26)</f>
        <v>0</v>
      </c>
      <c r="J27" s="109"/>
      <c r="K27" s="81">
        <f>SUM(K18:K26)</f>
        <v>0</v>
      </c>
      <c r="L27" s="111"/>
      <c r="M27" s="80">
        <f>SUM(M18:M26)</f>
        <v>0</v>
      </c>
      <c r="N27" s="109"/>
      <c r="O27" s="81">
        <f>SUM(O18:O26)</f>
        <v>0</v>
      </c>
    </row>
    <row r="28" spans="2:15" ht="16.5" customHeight="1">
      <c r="B28" s="134" t="s">
        <v>37</v>
      </c>
      <c r="C28" s="135"/>
      <c r="D28" s="112"/>
      <c r="E28" s="82">
        <f>IF(COUNTA(D18:D26)=8,(VLOOKUP(E27,'得点表'!$N$23:$O$27,2)),"")</f>
      </c>
      <c r="F28" s="110"/>
      <c r="G28" s="82">
        <f>IF(COUNTA(F18:F26)=8,(VLOOKUP(G27,'得点表'!$N$23:$O$27,2)),"")</f>
      </c>
      <c r="H28" s="112"/>
      <c r="I28" s="83">
        <f>IF(COUNTA(H18:H26)=8,(VLOOKUP(I27,'得点表'!$N$30:$O$34,2)),"")</f>
      </c>
      <c r="J28" s="110"/>
      <c r="K28" s="83">
        <f>IF(COUNTA(J18:J26)=8,(VLOOKUP(K27,'得点表'!$N$30:$O$34,2)),"")</f>
      </c>
      <c r="L28" s="112"/>
      <c r="M28" s="84">
        <f>IF(COUNTA(L18:L26)=8,(VLOOKUP(M27,'得点表'!$N$37:$O$41,2)),"")</f>
      </c>
      <c r="N28" s="110"/>
      <c r="O28" s="85">
        <f>IF(COUNTA(N18:N26)=8,(VLOOKUP(O27,'得点表'!$N$37:$O$41,2)),"")</f>
      </c>
    </row>
    <row r="29" ht="13.5">
      <c r="D29" s="106" t="s">
        <v>78</v>
      </c>
    </row>
    <row r="30" ht="13.5">
      <c r="A30" s="43" t="s">
        <v>31</v>
      </c>
    </row>
    <row r="31" ht="7.5" customHeight="1"/>
    <row r="32" ht="13.5">
      <c r="B32" s="43" t="s">
        <v>65</v>
      </c>
    </row>
    <row r="33" ht="7.5" customHeight="1"/>
    <row r="34" ht="13.5">
      <c r="B34" s="43" t="s">
        <v>67</v>
      </c>
    </row>
    <row r="35" ht="13.5">
      <c r="B35" s="43" t="s">
        <v>27</v>
      </c>
    </row>
    <row r="36" ht="13.5">
      <c r="B36" s="43" t="s">
        <v>32</v>
      </c>
    </row>
    <row r="37" ht="7.5" customHeight="1"/>
    <row r="38" spans="2:3" ht="13.5" customHeight="1">
      <c r="B38" t="s">
        <v>66</v>
      </c>
      <c r="C38"/>
    </row>
    <row r="39" spans="2:3" ht="13.5" customHeight="1">
      <c r="B39"/>
      <c r="C39" t="s">
        <v>64</v>
      </c>
    </row>
    <row r="40" ht="7.5" customHeight="1"/>
    <row r="41" ht="13.5">
      <c r="B41" s="43" t="s">
        <v>68</v>
      </c>
    </row>
    <row r="42" ht="13.5">
      <c r="B42" s="43" t="s">
        <v>53</v>
      </c>
    </row>
    <row r="43" ht="7.5" customHeight="1"/>
    <row r="44" ht="13.5">
      <c r="B44" s="43" t="s">
        <v>69</v>
      </c>
    </row>
    <row r="45" ht="14.25" thickBot="1"/>
    <row r="46" spans="2:15" ht="18.75" customHeight="1">
      <c r="B46" s="131" t="s">
        <v>77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2:15" ht="18.75" customHeight="1"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15" ht="18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 ht="18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 ht="18.75" customHeight="1"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2:15" ht="18.75" customHeight="1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2:15" ht="18.75" customHeight="1"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2:15" ht="18.75" customHeight="1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 ht="18.75" customHeight="1"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5" ht="13.5"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</sheetData>
  <sheetProtection sheet="1" objects="1" scenarios="1"/>
  <mergeCells count="37">
    <mergeCell ref="B46:O55"/>
    <mergeCell ref="I3:J3"/>
    <mergeCell ref="I4:J4"/>
    <mergeCell ref="I5:J5"/>
    <mergeCell ref="D4:E4"/>
    <mergeCell ref="D5:E5"/>
    <mergeCell ref="F3:G3"/>
    <mergeCell ref="F4:G4"/>
    <mergeCell ref="F5:G5"/>
    <mergeCell ref="B28:C28"/>
    <mergeCell ref="J1:O1"/>
    <mergeCell ref="L16:O16"/>
    <mergeCell ref="B16:B17"/>
    <mergeCell ref="C16:C17"/>
    <mergeCell ref="D16:G16"/>
    <mergeCell ref="H16:K16"/>
    <mergeCell ref="A2:B2"/>
    <mergeCell ref="D3:E3"/>
    <mergeCell ref="F12:G12"/>
    <mergeCell ref="H9:I9"/>
    <mergeCell ref="B27:C27"/>
    <mergeCell ref="D27:D28"/>
    <mergeCell ref="F27:F28"/>
    <mergeCell ref="H27:H28"/>
    <mergeCell ref="F9:G9"/>
    <mergeCell ref="F10:G10"/>
    <mergeCell ref="F11:G11"/>
    <mergeCell ref="H10:I10"/>
    <mergeCell ref="H11:I11"/>
    <mergeCell ref="D9:E9"/>
    <mergeCell ref="D10:E10"/>
    <mergeCell ref="D11:E11"/>
    <mergeCell ref="D12:E12"/>
    <mergeCell ref="H12:I12"/>
    <mergeCell ref="J27:J28"/>
    <mergeCell ref="L27:L28"/>
    <mergeCell ref="N27:N28"/>
  </mergeCells>
  <printOptions/>
  <pageMargins left="0.71" right="0.39" top="0.88" bottom="0.65" header="0.512" footer="0.512"/>
  <pageSetup orientation="portrait" paperSize="9" r:id="rId1"/>
  <headerFooter alignWithMargins="0">
    <oddHeader>&amp;R中学校男子用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A1" sqref="A1:J1"/>
    </sheetView>
  </sheetViews>
  <sheetFormatPr defaultColWidth="9.00390625" defaultRowHeight="13.5"/>
  <sheetData>
    <row r="1" spans="1:10" ht="17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</row>
    <row r="3" ht="24" customHeight="1"/>
  </sheetData>
  <sheetProtection sheet="1" objects="1" scenarios="1"/>
  <mergeCells count="1">
    <mergeCell ref="A1:J1"/>
  </mergeCells>
  <printOptions/>
  <pageMargins left="0.75" right="0.75" top="1.1" bottom="0.53" header="0.512" footer="0.21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4">
        <f>'記録表（高校女子）'!$A$2</f>
        <v>0</v>
      </c>
      <c r="B1" s="165"/>
      <c r="C1" s="165"/>
      <c r="D1" s="166"/>
      <c r="E1" s="163" t="s">
        <v>79</v>
      </c>
      <c r="G1" s="156" t="s">
        <v>24</v>
      </c>
      <c r="H1" s="157">
        <f>'記録表（高校女子）'!$J$1</f>
        <v>0</v>
      </c>
      <c r="I1" s="158"/>
      <c r="J1" s="158"/>
      <c r="K1" s="158"/>
      <c r="L1" s="159"/>
    </row>
    <row r="2" spans="1:12" ht="14.25" thickBot="1">
      <c r="A2" s="167"/>
      <c r="B2" s="168"/>
      <c r="C2" s="168"/>
      <c r="D2" s="169"/>
      <c r="E2" s="163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70" t="s">
        <v>21</v>
      </c>
      <c r="B4" s="171"/>
      <c r="C4" s="174" t="s">
        <v>20</v>
      </c>
      <c r="D4" s="155" t="s">
        <v>70</v>
      </c>
      <c r="E4" s="155"/>
      <c r="F4" s="155"/>
      <c r="G4" s="155" t="s">
        <v>72</v>
      </c>
      <c r="H4" s="155"/>
      <c r="I4" s="155"/>
      <c r="J4" s="155" t="s">
        <v>71</v>
      </c>
      <c r="K4" s="155"/>
      <c r="L4" s="155"/>
    </row>
    <row r="5" spans="1:12" ht="13.5" customHeight="1" thickBot="1">
      <c r="A5" s="172"/>
      <c r="B5" s="173"/>
      <c r="C5" s="175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'記録表（高校女子）'!D18</f>
        <v>0</v>
      </c>
      <c r="E6" s="87"/>
      <c r="F6" s="29" t="e">
        <f>D6/E6*50</f>
        <v>#DIV/0!</v>
      </c>
      <c r="G6" s="91">
        <f>'記録表（高校女子）'!H18</f>
        <v>0</v>
      </c>
      <c r="H6" s="87"/>
      <c r="I6" s="29" t="e">
        <f>G6/H6*50</f>
        <v>#DIV/0!</v>
      </c>
      <c r="J6" s="91">
        <f>'記録表（高校女子）'!L18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'記録表（高校女子）'!D19</f>
        <v>0</v>
      </c>
      <c r="E7" s="88"/>
      <c r="F7" s="29" t="e">
        <f aca="true" t="shared" si="0" ref="F7:F13">D7/E7*50</f>
        <v>#DIV/0!</v>
      </c>
      <c r="G7" s="91">
        <f>'記録表（高校女子）'!H19</f>
        <v>0</v>
      </c>
      <c r="H7" s="88"/>
      <c r="I7" s="29" t="e">
        <f aca="true" t="shared" si="1" ref="I7:I13">G7/H7*50</f>
        <v>#DIV/0!</v>
      </c>
      <c r="J7" s="91">
        <f>'記録表（高校女子）'!L19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'記録表（高校女子）'!D20</f>
        <v>0</v>
      </c>
      <c r="E8" s="88"/>
      <c r="F8" s="29" t="e">
        <f t="shared" si="0"/>
        <v>#DIV/0!</v>
      </c>
      <c r="G8" s="91">
        <f>'記録表（高校女子）'!H20</f>
        <v>0</v>
      </c>
      <c r="H8" s="88"/>
      <c r="I8" s="29" t="e">
        <f t="shared" si="1"/>
        <v>#DIV/0!</v>
      </c>
      <c r="J8" s="91">
        <f>'記録表（高校女子）'!L20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'記録表（高校女子）'!D21</f>
        <v>0</v>
      </c>
      <c r="E9" s="88"/>
      <c r="F9" s="29" t="e">
        <f t="shared" si="0"/>
        <v>#DIV/0!</v>
      </c>
      <c r="G9" s="91">
        <f>'記録表（高校女子）'!H21</f>
        <v>0</v>
      </c>
      <c r="H9" s="88"/>
      <c r="I9" s="29" t="e">
        <f t="shared" si="1"/>
        <v>#DIV/0!</v>
      </c>
      <c r="J9" s="91">
        <f>'記録表（高校女子）'!L21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61</v>
      </c>
      <c r="C10" s="27" t="s">
        <v>17</v>
      </c>
      <c r="D10" s="91">
        <f>'記録表（高校女子）'!D22</f>
        <v>0</v>
      </c>
      <c r="E10" s="88"/>
      <c r="F10" s="29" t="e">
        <f>E10/D10*50</f>
        <v>#DIV/0!</v>
      </c>
      <c r="G10" s="91">
        <f>'記録表（高校女子）'!H22</f>
        <v>0</v>
      </c>
      <c r="H10" s="88"/>
      <c r="I10" s="29" t="e">
        <f>H10/G10*50</f>
        <v>#DIV/0!</v>
      </c>
      <c r="J10" s="91">
        <f>'記録表（高校女子）'!L22</f>
        <v>0</v>
      </c>
      <c r="K10" s="88"/>
      <c r="L10" s="29" t="e">
        <f>K10/J10*50</f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'記録表（高校女子）'!D24</f>
        <v>0</v>
      </c>
      <c r="E11" s="88"/>
      <c r="F11" s="29" t="e">
        <f>E11/D11*50</f>
        <v>#DIV/0!</v>
      </c>
      <c r="G11" s="92">
        <f>'記録表（高校女子）'!H24</f>
        <v>0</v>
      </c>
      <c r="H11" s="88"/>
      <c r="I11" s="29" t="e">
        <f>H11/G11*50</f>
        <v>#DIV/0!</v>
      </c>
      <c r="J11" s="92">
        <f>'記録表（高校女子）'!L24</f>
        <v>0</v>
      </c>
      <c r="K11" s="88"/>
      <c r="L11" s="29" t="e">
        <f>K11/J11*50</f>
        <v>#DIV/0!</v>
      </c>
      <c r="M11" s="3"/>
      <c r="O11" s="137" t="s">
        <v>54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'記録表（高校女子）'!D25</f>
        <v>0</v>
      </c>
      <c r="E12" s="88"/>
      <c r="F12" s="29" t="e">
        <f t="shared" si="0"/>
        <v>#DIV/0!</v>
      </c>
      <c r="G12" s="91">
        <f>'記録表（高校女子）'!H25</f>
        <v>0</v>
      </c>
      <c r="H12" s="88"/>
      <c r="I12" s="29" t="e">
        <f t="shared" si="1"/>
        <v>#DIV/0!</v>
      </c>
      <c r="J12" s="91">
        <f>'記録表（高校女子）'!L25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'記録表（高校女子）'!D26</f>
        <v>0</v>
      </c>
      <c r="E13" s="89"/>
      <c r="F13" s="33" t="e">
        <f t="shared" si="0"/>
        <v>#DIV/0!</v>
      </c>
      <c r="G13" s="93">
        <f>'記録表（高校女子）'!H26</f>
        <v>0</v>
      </c>
      <c r="H13" s="89"/>
      <c r="I13" s="33" t="e">
        <f t="shared" si="1"/>
        <v>#DIV/0!</v>
      </c>
      <c r="J13" s="93">
        <f>'記録表（高校女子）'!L26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73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74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75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D4:F4"/>
    <mergeCell ref="G4:I4"/>
    <mergeCell ref="J4:L4"/>
    <mergeCell ref="G1:G2"/>
    <mergeCell ref="H1:L2"/>
    <mergeCell ref="E1:E2"/>
    <mergeCell ref="A1:D2"/>
    <mergeCell ref="A4:B5"/>
    <mergeCell ref="C4:C5"/>
    <mergeCell ref="O11:R27"/>
    <mergeCell ref="H17:L28"/>
    <mergeCell ref="H33:L44"/>
    <mergeCell ref="H49:L60"/>
  </mergeCells>
  <printOptions/>
  <pageMargins left="0.85" right="0.75" top="0.7" bottom="0.3" header="0.47" footer="0.21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E6" sqref="E6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>
      <c r="A1" s="164">
        <f>'記録表（高校女子）'!$A$2</f>
        <v>0</v>
      </c>
      <c r="B1" s="165"/>
      <c r="C1" s="165"/>
      <c r="D1" s="166"/>
      <c r="E1" s="163" t="s">
        <v>79</v>
      </c>
      <c r="G1" s="156" t="s">
        <v>24</v>
      </c>
      <c r="H1" s="157">
        <f>'記録表（高校女子）'!$J$1</f>
        <v>0</v>
      </c>
      <c r="I1" s="158"/>
      <c r="J1" s="158"/>
      <c r="K1" s="158"/>
      <c r="L1" s="159"/>
    </row>
    <row r="2" spans="1:12" ht="14.25" thickBot="1">
      <c r="A2" s="167"/>
      <c r="B2" s="168"/>
      <c r="C2" s="168"/>
      <c r="D2" s="169"/>
      <c r="E2" s="163"/>
      <c r="G2" s="156"/>
      <c r="H2" s="160"/>
      <c r="I2" s="161"/>
      <c r="J2" s="161"/>
      <c r="K2" s="161"/>
      <c r="L2" s="16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70" t="s">
        <v>21</v>
      </c>
      <c r="B4" s="171"/>
      <c r="C4" s="174" t="s">
        <v>20</v>
      </c>
      <c r="D4" s="155" t="s">
        <v>70</v>
      </c>
      <c r="E4" s="155"/>
      <c r="F4" s="155"/>
      <c r="G4" s="155" t="s">
        <v>72</v>
      </c>
      <c r="H4" s="155"/>
      <c r="I4" s="155"/>
      <c r="J4" s="155" t="s">
        <v>71</v>
      </c>
      <c r="K4" s="155"/>
      <c r="L4" s="155"/>
    </row>
    <row r="5" spans="1:12" ht="13.5" customHeight="1" thickBot="1">
      <c r="A5" s="172"/>
      <c r="B5" s="173"/>
      <c r="C5" s="175"/>
      <c r="D5" s="34" t="s">
        <v>12</v>
      </c>
      <c r="E5" s="86"/>
      <c r="F5" s="34" t="s">
        <v>13</v>
      </c>
      <c r="G5" s="34" t="s">
        <v>12</v>
      </c>
      <c r="H5" s="86"/>
      <c r="I5" s="34" t="s">
        <v>13</v>
      </c>
      <c r="J5" s="34" t="s">
        <v>12</v>
      </c>
      <c r="K5" s="86"/>
      <c r="L5" s="34" t="s">
        <v>13</v>
      </c>
    </row>
    <row r="6" spans="1:12" ht="13.5" customHeight="1">
      <c r="A6" s="26">
        <v>1</v>
      </c>
      <c r="B6" s="28" t="s">
        <v>3</v>
      </c>
      <c r="C6" s="27" t="s">
        <v>15</v>
      </c>
      <c r="D6" s="91">
        <f>'記録表（高校女子）'!D18</f>
        <v>0</v>
      </c>
      <c r="E6" s="87"/>
      <c r="F6" s="29" t="e">
        <f>D6/E6*50</f>
        <v>#DIV/0!</v>
      </c>
      <c r="G6" s="91">
        <f>'記録表（高校女子）'!H18</f>
        <v>0</v>
      </c>
      <c r="H6" s="87"/>
      <c r="I6" s="29" t="e">
        <f>G6/H6*50</f>
        <v>#DIV/0!</v>
      </c>
      <c r="J6" s="91">
        <f>'記録表（高校女子）'!L18</f>
        <v>0</v>
      </c>
      <c r="K6" s="87"/>
      <c r="L6" s="29" t="e">
        <f>J6/K6*50</f>
        <v>#DIV/0!</v>
      </c>
    </row>
    <row r="7" spans="1:13" ht="13.5" customHeight="1">
      <c r="A7" s="26">
        <v>2</v>
      </c>
      <c r="B7" s="28" t="s">
        <v>4</v>
      </c>
      <c r="C7" s="27" t="s">
        <v>16</v>
      </c>
      <c r="D7" s="91">
        <f>'記録表（高校女子）'!D19</f>
        <v>0</v>
      </c>
      <c r="E7" s="88"/>
      <c r="F7" s="29" t="e">
        <f aca="true" t="shared" si="0" ref="F7:F13">D7/E7*50</f>
        <v>#DIV/0!</v>
      </c>
      <c r="G7" s="91">
        <f>'記録表（高校女子）'!H19</f>
        <v>0</v>
      </c>
      <c r="H7" s="88"/>
      <c r="I7" s="29" t="e">
        <f aca="true" t="shared" si="1" ref="I7:I13">G7/H7*50</f>
        <v>#DIV/0!</v>
      </c>
      <c r="J7" s="91">
        <f>'記録表（高校女子）'!L19</f>
        <v>0</v>
      </c>
      <c r="K7" s="88"/>
      <c r="L7" s="29" t="e">
        <f aca="true" t="shared" si="2" ref="L7:L13">J7/K7*50</f>
        <v>#DIV/0!</v>
      </c>
      <c r="M7" s="3"/>
    </row>
    <row r="8" spans="1:13" ht="13.5" customHeight="1">
      <c r="A8" s="26">
        <v>3</v>
      </c>
      <c r="B8" s="28" t="s">
        <v>5</v>
      </c>
      <c r="C8" s="27" t="s">
        <v>14</v>
      </c>
      <c r="D8" s="91">
        <f>'記録表（高校女子）'!D20</f>
        <v>0</v>
      </c>
      <c r="E8" s="88"/>
      <c r="F8" s="29" t="e">
        <f t="shared" si="0"/>
        <v>#DIV/0!</v>
      </c>
      <c r="G8" s="91">
        <f>'記録表（高校女子）'!H20</f>
        <v>0</v>
      </c>
      <c r="H8" s="88"/>
      <c r="I8" s="29" t="e">
        <f t="shared" si="1"/>
        <v>#DIV/0!</v>
      </c>
      <c r="J8" s="91">
        <f>'記録表（高校女子）'!L20</f>
        <v>0</v>
      </c>
      <c r="K8" s="88"/>
      <c r="L8" s="29" t="e">
        <f t="shared" si="2"/>
        <v>#DIV/0!</v>
      </c>
      <c r="M8" s="3"/>
    </row>
    <row r="9" spans="1:13" ht="13.5" customHeight="1">
      <c r="A9" s="26">
        <v>4</v>
      </c>
      <c r="B9" s="28" t="s">
        <v>6</v>
      </c>
      <c r="C9" s="27" t="s">
        <v>25</v>
      </c>
      <c r="D9" s="91">
        <f>'記録表（高校女子）'!D21</f>
        <v>0</v>
      </c>
      <c r="E9" s="88"/>
      <c r="F9" s="29" t="e">
        <f t="shared" si="0"/>
        <v>#DIV/0!</v>
      </c>
      <c r="G9" s="91">
        <f>'記録表（高校女子）'!H21</f>
        <v>0</v>
      </c>
      <c r="H9" s="88"/>
      <c r="I9" s="29" t="e">
        <f t="shared" si="1"/>
        <v>#DIV/0!</v>
      </c>
      <c r="J9" s="91">
        <f>'記録表（高校女子）'!L21</f>
        <v>0</v>
      </c>
      <c r="K9" s="88"/>
      <c r="L9" s="29" t="e">
        <f t="shared" si="2"/>
        <v>#DIV/0!</v>
      </c>
      <c r="M9" s="3"/>
    </row>
    <row r="10" spans="1:13" ht="13.5" customHeight="1" thickBot="1">
      <c r="A10" s="26">
        <v>5</v>
      </c>
      <c r="B10" s="28" t="s">
        <v>76</v>
      </c>
      <c r="C10" s="27" t="s">
        <v>16</v>
      </c>
      <c r="D10" s="91">
        <f>'記録表（高校女子）'!D23</f>
        <v>0</v>
      </c>
      <c r="E10" s="88"/>
      <c r="F10" s="29" t="e">
        <f t="shared" si="0"/>
        <v>#DIV/0!</v>
      </c>
      <c r="G10" s="91">
        <f>'記録表（高校女子）'!H23</f>
        <v>0</v>
      </c>
      <c r="H10" s="88"/>
      <c r="I10" s="29" t="e">
        <f t="shared" si="1"/>
        <v>#DIV/0!</v>
      </c>
      <c r="J10" s="91">
        <f>'記録表（高校女子）'!L23</f>
        <v>0</v>
      </c>
      <c r="K10" s="88"/>
      <c r="L10" s="29" t="e">
        <f t="shared" si="2"/>
        <v>#DIV/0!</v>
      </c>
      <c r="M10" s="3"/>
    </row>
    <row r="11" spans="1:18" ht="13.5" customHeight="1">
      <c r="A11" s="26">
        <v>7</v>
      </c>
      <c r="B11" s="28" t="s">
        <v>8</v>
      </c>
      <c r="C11" s="27" t="s">
        <v>17</v>
      </c>
      <c r="D11" s="92">
        <f>'記録表（高校女子）'!D24</f>
        <v>0</v>
      </c>
      <c r="E11" s="88"/>
      <c r="F11" s="29" t="e">
        <f>E11/D11*50</f>
        <v>#DIV/0!</v>
      </c>
      <c r="G11" s="92">
        <f>'記録表（高校女子）'!H24</f>
        <v>0</v>
      </c>
      <c r="H11" s="88"/>
      <c r="I11" s="29" t="e">
        <f>H11/G11*50</f>
        <v>#DIV/0!</v>
      </c>
      <c r="J11" s="92">
        <f>'記録表（高校女子）'!L24</f>
        <v>0</v>
      </c>
      <c r="K11" s="88"/>
      <c r="L11" s="29" t="e">
        <f>K11/J11*50</f>
        <v>#DIV/0!</v>
      </c>
      <c r="M11" s="3"/>
      <c r="O11" s="137" t="s">
        <v>54</v>
      </c>
      <c r="P11" s="138"/>
      <c r="Q11" s="138"/>
      <c r="R11" s="139"/>
    </row>
    <row r="12" spans="1:18" ht="13.5" customHeight="1">
      <c r="A12" s="26">
        <v>8</v>
      </c>
      <c r="B12" s="28" t="s">
        <v>9</v>
      </c>
      <c r="C12" s="27" t="s">
        <v>14</v>
      </c>
      <c r="D12" s="91">
        <f>'記録表（高校女子）'!D25</f>
        <v>0</v>
      </c>
      <c r="E12" s="88"/>
      <c r="F12" s="29" t="e">
        <f t="shared" si="0"/>
        <v>#DIV/0!</v>
      </c>
      <c r="G12" s="91">
        <f>'記録表（高校女子）'!H25</f>
        <v>0</v>
      </c>
      <c r="H12" s="88"/>
      <c r="I12" s="29" t="e">
        <f t="shared" si="1"/>
        <v>#DIV/0!</v>
      </c>
      <c r="J12" s="91">
        <f>'記録表（高校女子）'!L25</f>
        <v>0</v>
      </c>
      <c r="K12" s="88"/>
      <c r="L12" s="29" t="e">
        <f t="shared" si="2"/>
        <v>#DIV/0!</v>
      </c>
      <c r="M12" s="3"/>
      <c r="O12" s="140"/>
      <c r="P12" s="141"/>
      <c r="Q12" s="141"/>
      <c r="R12" s="142"/>
    </row>
    <row r="13" spans="1:18" ht="13.5" customHeight="1" thickBot="1">
      <c r="A13" s="30">
        <v>9</v>
      </c>
      <c r="B13" s="31" t="s">
        <v>10</v>
      </c>
      <c r="C13" s="32" t="s">
        <v>18</v>
      </c>
      <c r="D13" s="93">
        <f>'記録表（高校女子）'!D26</f>
        <v>0</v>
      </c>
      <c r="E13" s="89"/>
      <c r="F13" s="33" t="e">
        <f t="shared" si="0"/>
        <v>#DIV/0!</v>
      </c>
      <c r="G13" s="93">
        <f>'記録表（高校女子）'!H26</f>
        <v>0</v>
      </c>
      <c r="H13" s="89"/>
      <c r="I13" s="33" t="e">
        <f t="shared" si="1"/>
        <v>#DIV/0!</v>
      </c>
      <c r="J13" s="93">
        <f>'記録表（高校女子）'!L26</f>
        <v>0</v>
      </c>
      <c r="K13" s="89"/>
      <c r="L13" s="33" t="e">
        <f t="shared" si="2"/>
        <v>#DIV/0!</v>
      </c>
      <c r="M13" s="3"/>
      <c r="O13" s="140"/>
      <c r="P13" s="141"/>
      <c r="Q13" s="141"/>
      <c r="R13" s="142"/>
    </row>
    <row r="14" spans="3:18" s="8" customFormat="1" ht="13.5">
      <c r="C14" s="9"/>
      <c r="O14" s="140"/>
      <c r="P14" s="141"/>
      <c r="Q14" s="141"/>
      <c r="R14" s="142"/>
    </row>
    <row r="15" spans="3:18" s="8" customFormat="1" ht="13.5">
      <c r="C15" s="9"/>
      <c r="O15" s="140"/>
      <c r="P15" s="141"/>
      <c r="Q15" s="141"/>
      <c r="R15" s="142"/>
    </row>
    <row r="16" spans="1:18" s="8" customFormat="1" ht="14.25" thickBot="1">
      <c r="A16" s="16" t="s">
        <v>73</v>
      </c>
      <c r="C16" s="9"/>
      <c r="H16" s="8" t="s">
        <v>26</v>
      </c>
      <c r="O16" s="140"/>
      <c r="P16" s="141"/>
      <c r="Q16" s="141"/>
      <c r="R16" s="142"/>
    </row>
    <row r="17" spans="3:18" s="8" customFormat="1" ht="13.5" customHeight="1">
      <c r="C17" s="9"/>
      <c r="H17" s="146"/>
      <c r="I17" s="147"/>
      <c r="J17" s="147"/>
      <c r="K17" s="147"/>
      <c r="L17" s="148"/>
      <c r="O17" s="140"/>
      <c r="P17" s="141"/>
      <c r="Q17" s="141"/>
      <c r="R17" s="142"/>
    </row>
    <row r="18" spans="3:18" s="8" customFormat="1" ht="13.5" customHeight="1">
      <c r="C18" s="9"/>
      <c r="H18" s="149"/>
      <c r="I18" s="150"/>
      <c r="J18" s="150"/>
      <c r="K18" s="150"/>
      <c r="L18" s="151"/>
      <c r="O18" s="140"/>
      <c r="P18" s="141"/>
      <c r="Q18" s="141"/>
      <c r="R18" s="142"/>
    </row>
    <row r="19" spans="3:18" s="8" customFormat="1" ht="13.5" customHeight="1">
      <c r="C19" s="9"/>
      <c r="H19" s="149"/>
      <c r="I19" s="150"/>
      <c r="J19" s="150"/>
      <c r="K19" s="150"/>
      <c r="L19" s="151"/>
      <c r="O19" s="140"/>
      <c r="P19" s="141"/>
      <c r="Q19" s="141"/>
      <c r="R19" s="142"/>
    </row>
    <row r="20" spans="3:18" s="8" customFormat="1" ht="13.5" customHeight="1">
      <c r="C20" s="9"/>
      <c r="H20" s="149"/>
      <c r="I20" s="150"/>
      <c r="J20" s="150"/>
      <c r="K20" s="150"/>
      <c r="L20" s="151"/>
      <c r="O20" s="140"/>
      <c r="P20" s="141"/>
      <c r="Q20" s="141"/>
      <c r="R20" s="142"/>
    </row>
    <row r="21" spans="3:18" s="8" customFormat="1" ht="13.5" customHeight="1">
      <c r="C21" s="9"/>
      <c r="H21" s="149"/>
      <c r="I21" s="150"/>
      <c r="J21" s="150"/>
      <c r="K21" s="150"/>
      <c r="L21" s="151"/>
      <c r="O21" s="140"/>
      <c r="P21" s="141"/>
      <c r="Q21" s="141"/>
      <c r="R21" s="142"/>
    </row>
    <row r="22" spans="3:18" s="8" customFormat="1" ht="13.5" customHeight="1">
      <c r="C22" s="9"/>
      <c r="H22" s="149"/>
      <c r="I22" s="150"/>
      <c r="J22" s="150"/>
      <c r="K22" s="150"/>
      <c r="L22" s="151"/>
      <c r="O22" s="140"/>
      <c r="P22" s="141"/>
      <c r="Q22" s="141"/>
      <c r="R22" s="142"/>
    </row>
    <row r="23" spans="3:18" s="8" customFormat="1" ht="13.5" customHeight="1">
      <c r="C23" s="9"/>
      <c r="H23" s="149"/>
      <c r="I23" s="150"/>
      <c r="J23" s="150"/>
      <c r="K23" s="150"/>
      <c r="L23" s="151"/>
      <c r="O23" s="140"/>
      <c r="P23" s="141"/>
      <c r="Q23" s="141"/>
      <c r="R23" s="142"/>
    </row>
    <row r="24" spans="1:18" s="8" customFormat="1" ht="13.5" customHeight="1">
      <c r="A24" s="1"/>
      <c r="B24" s="1"/>
      <c r="C24" s="4"/>
      <c r="H24" s="149"/>
      <c r="I24" s="150"/>
      <c r="J24" s="150"/>
      <c r="K24" s="150"/>
      <c r="L24" s="151"/>
      <c r="O24" s="140"/>
      <c r="P24" s="141"/>
      <c r="Q24" s="141"/>
      <c r="R24" s="142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49"/>
      <c r="I25" s="150"/>
      <c r="J25" s="150"/>
      <c r="K25" s="150"/>
      <c r="L25" s="151"/>
      <c r="O25" s="140"/>
      <c r="P25" s="141"/>
      <c r="Q25" s="141"/>
      <c r="R25" s="142"/>
    </row>
    <row r="26" spans="3:18" s="8" customFormat="1" ht="13.5" customHeight="1">
      <c r="C26" s="9"/>
      <c r="D26" s="2"/>
      <c r="E26" s="2"/>
      <c r="F26" s="2"/>
      <c r="G26" s="2"/>
      <c r="H26" s="149"/>
      <c r="I26" s="150"/>
      <c r="J26" s="150"/>
      <c r="K26" s="150"/>
      <c r="L26" s="151"/>
      <c r="O26" s="140"/>
      <c r="P26" s="141"/>
      <c r="Q26" s="141"/>
      <c r="R26" s="142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49"/>
      <c r="I27" s="150"/>
      <c r="J27" s="150"/>
      <c r="K27" s="150"/>
      <c r="L27" s="151"/>
      <c r="O27" s="143"/>
      <c r="P27" s="144"/>
      <c r="Q27" s="144"/>
      <c r="R27" s="145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52"/>
      <c r="I28" s="153"/>
      <c r="J28" s="153"/>
      <c r="K28" s="153"/>
      <c r="L28" s="154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74</v>
      </c>
      <c r="B32" s="10"/>
      <c r="C32" s="9"/>
      <c r="D32" s="11"/>
      <c r="E32" s="12"/>
      <c r="F32" s="13"/>
      <c r="G32" s="11"/>
      <c r="H32" s="12" t="s">
        <v>26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46"/>
      <c r="I33" s="147"/>
      <c r="J33" s="147"/>
      <c r="K33" s="147"/>
      <c r="L33" s="148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49"/>
      <c r="I34" s="150"/>
      <c r="J34" s="150"/>
      <c r="K34" s="150"/>
      <c r="L34" s="151"/>
    </row>
    <row r="35" spans="2:12" s="8" customFormat="1" ht="13.5" customHeight="1">
      <c r="B35" s="10"/>
      <c r="C35" s="9"/>
      <c r="D35" s="11"/>
      <c r="E35" s="12"/>
      <c r="F35" s="13"/>
      <c r="G35" s="11"/>
      <c r="H35" s="149"/>
      <c r="I35" s="150"/>
      <c r="J35" s="150"/>
      <c r="K35" s="150"/>
      <c r="L35" s="151"/>
    </row>
    <row r="36" spans="3:12" s="8" customFormat="1" ht="13.5" customHeight="1">
      <c r="C36" s="9"/>
      <c r="D36" s="14"/>
      <c r="E36" s="14"/>
      <c r="F36" s="14"/>
      <c r="G36" s="14"/>
      <c r="H36" s="149"/>
      <c r="I36" s="150"/>
      <c r="J36" s="150"/>
      <c r="K36" s="150"/>
      <c r="L36" s="151"/>
    </row>
    <row r="37" spans="3:12" s="8" customFormat="1" ht="13.5" customHeight="1">
      <c r="C37" s="9"/>
      <c r="D37" s="14"/>
      <c r="E37" s="14"/>
      <c r="F37" s="14"/>
      <c r="G37" s="14"/>
      <c r="H37" s="149"/>
      <c r="I37" s="150"/>
      <c r="J37" s="150"/>
      <c r="K37" s="150"/>
      <c r="L37" s="151"/>
    </row>
    <row r="38" spans="3:12" s="8" customFormat="1" ht="13.5" customHeight="1">
      <c r="C38" s="9"/>
      <c r="D38" s="14"/>
      <c r="E38" s="14"/>
      <c r="F38" s="14"/>
      <c r="G38" s="14"/>
      <c r="H38" s="149"/>
      <c r="I38" s="150"/>
      <c r="J38" s="150"/>
      <c r="K38" s="150"/>
      <c r="L38" s="151"/>
    </row>
    <row r="39" spans="3:12" s="8" customFormat="1" ht="13.5" customHeight="1">
      <c r="C39" s="9"/>
      <c r="D39" s="14"/>
      <c r="E39" s="14"/>
      <c r="F39" s="14"/>
      <c r="G39" s="14"/>
      <c r="H39" s="149"/>
      <c r="I39" s="150"/>
      <c r="J39" s="150"/>
      <c r="K39" s="150"/>
      <c r="L39" s="151"/>
    </row>
    <row r="40" spans="3:12" s="8" customFormat="1" ht="13.5" customHeight="1">
      <c r="C40" s="9"/>
      <c r="D40" s="14"/>
      <c r="E40" s="14"/>
      <c r="F40" s="14"/>
      <c r="G40" s="14"/>
      <c r="H40" s="149"/>
      <c r="I40" s="150"/>
      <c r="J40" s="150"/>
      <c r="K40" s="150"/>
      <c r="L40" s="151"/>
    </row>
    <row r="41" spans="3:12" s="8" customFormat="1" ht="13.5" customHeight="1">
      <c r="C41" s="9"/>
      <c r="D41" s="14"/>
      <c r="E41" s="14"/>
      <c r="F41" s="14"/>
      <c r="G41" s="14"/>
      <c r="H41" s="149"/>
      <c r="I41" s="150"/>
      <c r="J41" s="150"/>
      <c r="K41" s="150"/>
      <c r="L41" s="151"/>
    </row>
    <row r="42" spans="3:12" s="8" customFormat="1" ht="13.5" customHeight="1">
      <c r="C42" s="9"/>
      <c r="D42" s="14"/>
      <c r="E42" s="14"/>
      <c r="F42" s="14"/>
      <c r="G42" s="14"/>
      <c r="H42" s="149"/>
      <c r="I42" s="150"/>
      <c r="J42" s="150"/>
      <c r="K42" s="150"/>
      <c r="L42" s="151"/>
    </row>
    <row r="43" spans="3:12" s="8" customFormat="1" ht="13.5" customHeight="1">
      <c r="C43" s="9"/>
      <c r="D43" s="14"/>
      <c r="E43" s="14"/>
      <c r="F43" s="14"/>
      <c r="G43" s="14"/>
      <c r="H43" s="149"/>
      <c r="I43" s="150"/>
      <c r="J43" s="150"/>
      <c r="K43" s="150"/>
      <c r="L43" s="151"/>
    </row>
    <row r="44" spans="3:12" s="8" customFormat="1" ht="13.5" customHeight="1" thickBot="1">
      <c r="C44" s="9"/>
      <c r="D44" s="14"/>
      <c r="E44" s="14"/>
      <c r="F44" s="14"/>
      <c r="G44" s="14"/>
      <c r="H44" s="152"/>
      <c r="I44" s="153"/>
      <c r="J44" s="153"/>
      <c r="K44" s="153"/>
      <c r="L44" s="154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75</v>
      </c>
      <c r="C48" s="9"/>
      <c r="D48" s="6"/>
      <c r="E48" s="6"/>
      <c r="F48" s="6"/>
      <c r="G48" s="6"/>
      <c r="H48" s="12" t="s">
        <v>26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46"/>
      <c r="I49" s="147"/>
      <c r="J49" s="147"/>
      <c r="K49" s="147"/>
      <c r="L49" s="148"/>
    </row>
    <row r="50" spans="2:12" s="8" customFormat="1" ht="13.5" customHeight="1">
      <c r="B50" s="10"/>
      <c r="C50" s="9"/>
      <c r="D50" s="11"/>
      <c r="E50" s="12"/>
      <c r="F50" s="13"/>
      <c r="G50" s="11"/>
      <c r="H50" s="149"/>
      <c r="I50" s="150"/>
      <c r="J50" s="150"/>
      <c r="K50" s="150"/>
      <c r="L50" s="151"/>
    </row>
    <row r="51" spans="2:12" s="8" customFormat="1" ht="13.5" customHeight="1">
      <c r="B51" s="10"/>
      <c r="C51" s="9"/>
      <c r="D51" s="11"/>
      <c r="E51" s="12"/>
      <c r="F51" s="13"/>
      <c r="G51" s="11"/>
      <c r="H51" s="149"/>
      <c r="I51" s="150"/>
      <c r="J51" s="150"/>
      <c r="K51" s="150"/>
      <c r="L51" s="151"/>
    </row>
    <row r="52" spans="2:12" s="8" customFormat="1" ht="13.5" customHeight="1">
      <c r="B52" s="10"/>
      <c r="C52" s="9"/>
      <c r="D52" s="11"/>
      <c r="E52" s="12"/>
      <c r="F52" s="13"/>
      <c r="G52" s="11"/>
      <c r="H52" s="149"/>
      <c r="I52" s="150"/>
      <c r="J52" s="150"/>
      <c r="K52" s="150"/>
      <c r="L52" s="151"/>
    </row>
    <row r="53" spans="2:12" s="8" customFormat="1" ht="13.5" customHeight="1">
      <c r="B53" s="10"/>
      <c r="C53" s="9"/>
      <c r="D53" s="11"/>
      <c r="E53" s="12"/>
      <c r="F53" s="13"/>
      <c r="G53" s="11"/>
      <c r="H53" s="149"/>
      <c r="I53" s="150"/>
      <c r="J53" s="150"/>
      <c r="K53" s="150"/>
      <c r="L53" s="151"/>
    </row>
    <row r="54" spans="2:12" s="8" customFormat="1" ht="13.5" customHeight="1">
      <c r="B54" s="10"/>
      <c r="C54" s="9"/>
      <c r="D54" s="11"/>
      <c r="E54" s="12"/>
      <c r="F54" s="13"/>
      <c r="G54" s="11"/>
      <c r="H54" s="149"/>
      <c r="I54" s="150"/>
      <c r="J54" s="150"/>
      <c r="K54" s="150"/>
      <c r="L54" s="151"/>
    </row>
    <row r="55" spans="2:12" s="8" customFormat="1" ht="13.5" customHeight="1">
      <c r="B55" s="10"/>
      <c r="C55" s="9"/>
      <c r="D55" s="15"/>
      <c r="E55" s="12"/>
      <c r="F55" s="13"/>
      <c r="G55" s="15"/>
      <c r="H55" s="149"/>
      <c r="I55" s="150"/>
      <c r="J55" s="150"/>
      <c r="K55" s="150"/>
      <c r="L55" s="151"/>
    </row>
    <row r="56" spans="2:12" s="8" customFormat="1" ht="13.5" customHeight="1">
      <c r="B56" s="10"/>
      <c r="C56" s="9"/>
      <c r="D56" s="11"/>
      <c r="E56" s="12"/>
      <c r="F56" s="13"/>
      <c r="G56" s="11"/>
      <c r="H56" s="149"/>
      <c r="I56" s="150"/>
      <c r="J56" s="150"/>
      <c r="K56" s="150"/>
      <c r="L56" s="151"/>
    </row>
    <row r="57" spans="2:12" s="8" customFormat="1" ht="13.5" customHeight="1">
      <c r="B57" s="10"/>
      <c r="C57" s="9"/>
      <c r="D57" s="11"/>
      <c r="E57" s="12"/>
      <c r="F57" s="13"/>
      <c r="G57" s="11"/>
      <c r="H57" s="149"/>
      <c r="I57" s="150"/>
      <c r="J57" s="150"/>
      <c r="K57" s="150"/>
      <c r="L57" s="151"/>
    </row>
    <row r="58" spans="3:12" s="8" customFormat="1" ht="13.5" customHeight="1">
      <c r="C58" s="9"/>
      <c r="D58" s="14"/>
      <c r="E58" s="14"/>
      <c r="F58" s="14"/>
      <c r="G58" s="14"/>
      <c r="H58" s="149"/>
      <c r="I58" s="150"/>
      <c r="J58" s="150"/>
      <c r="K58" s="150"/>
      <c r="L58" s="151"/>
    </row>
    <row r="59" spans="3:12" s="8" customFormat="1" ht="13.5" customHeight="1">
      <c r="C59" s="9"/>
      <c r="D59" s="14"/>
      <c r="E59" s="14"/>
      <c r="F59" s="14"/>
      <c r="G59" s="14"/>
      <c r="H59" s="149"/>
      <c r="I59" s="150"/>
      <c r="J59" s="150"/>
      <c r="K59" s="150"/>
      <c r="L59" s="151"/>
    </row>
    <row r="60" spans="3:12" s="8" customFormat="1" ht="13.5" customHeight="1" thickBot="1">
      <c r="C60" s="9"/>
      <c r="D60" s="14"/>
      <c r="E60" s="14"/>
      <c r="F60" s="14"/>
      <c r="G60" s="14"/>
      <c r="H60" s="152"/>
      <c r="I60" s="153"/>
      <c r="J60" s="153"/>
      <c r="K60" s="153"/>
      <c r="L60" s="154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H49:L60"/>
    <mergeCell ref="J4:L4"/>
    <mergeCell ref="O11:R27"/>
    <mergeCell ref="H17:L28"/>
    <mergeCell ref="H33:L44"/>
    <mergeCell ref="A4:B5"/>
    <mergeCell ref="C4:C5"/>
    <mergeCell ref="D4:F4"/>
    <mergeCell ref="G4:I4"/>
    <mergeCell ref="A1:D2"/>
    <mergeCell ref="E1:E2"/>
    <mergeCell ref="G1:G2"/>
    <mergeCell ref="H1:L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9"/>
  <sheetViews>
    <sheetView workbookViewId="0" topLeftCell="D1">
      <selection activeCell="D1" sqref="D1"/>
    </sheetView>
  </sheetViews>
  <sheetFormatPr defaultColWidth="9.00390625" defaultRowHeight="10.5" customHeight="1"/>
  <cols>
    <col min="1" max="1" width="9.00390625" style="38" customWidth="1"/>
    <col min="2" max="6" width="6.25390625" style="38" customWidth="1"/>
    <col min="7" max="9" width="9.00390625" style="38" customWidth="1"/>
    <col min="10" max="10" width="5.875" style="38" customWidth="1"/>
    <col min="11" max="13" width="9.00390625" style="38" customWidth="1"/>
    <col min="14" max="17" width="4.875" style="38" customWidth="1"/>
    <col min="18" max="16384" width="9.00390625" style="38" customWidth="1"/>
  </cols>
  <sheetData>
    <row r="1" spans="2:17" ht="10.5" customHeight="1">
      <c r="B1" s="38" t="s">
        <v>38</v>
      </c>
      <c r="E1" s="38" t="s">
        <v>39</v>
      </c>
      <c r="H1" s="38" t="s">
        <v>62</v>
      </c>
      <c r="K1" s="38" t="s">
        <v>63</v>
      </c>
      <c r="N1" s="176"/>
      <c r="O1" s="176"/>
      <c r="P1" s="39"/>
      <c r="Q1" s="39"/>
    </row>
    <row r="2" spans="2:13" ht="10.5" customHeight="1">
      <c r="B2" s="40">
        <v>0</v>
      </c>
      <c r="C2" s="38">
        <v>1</v>
      </c>
      <c r="E2" s="40">
        <v>0</v>
      </c>
      <c r="F2" s="38">
        <v>1</v>
      </c>
      <c r="H2" s="40">
        <v>0</v>
      </c>
      <c r="I2" s="38">
        <v>10</v>
      </c>
      <c r="K2" s="40">
        <v>0</v>
      </c>
      <c r="L2" s="38">
        <v>10</v>
      </c>
      <c r="M2" s="105"/>
    </row>
    <row r="3" spans="2:13" ht="10.5" customHeight="1">
      <c r="B3" s="40">
        <v>17.5</v>
      </c>
      <c r="C3" s="38">
        <v>2</v>
      </c>
      <c r="E3" s="40">
        <v>13.5</v>
      </c>
      <c r="F3" s="38">
        <v>2</v>
      </c>
      <c r="H3" s="40">
        <v>300</v>
      </c>
      <c r="I3" s="38">
        <v>9</v>
      </c>
      <c r="K3" s="40">
        <v>230</v>
      </c>
      <c r="L3" s="38">
        <v>9</v>
      </c>
      <c r="M3" s="105"/>
    </row>
    <row r="4" spans="2:13" ht="10.5" customHeight="1">
      <c r="B4" s="40">
        <v>22.5</v>
      </c>
      <c r="C4" s="38">
        <v>3</v>
      </c>
      <c r="E4" s="40">
        <v>16.5</v>
      </c>
      <c r="F4" s="38">
        <v>3</v>
      </c>
      <c r="H4" s="40">
        <v>317</v>
      </c>
      <c r="I4" s="38">
        <v>8</v>
      </c>
      <c r="K4" s="40">
        <v>243</v>
      </c>
      <c r="L4" s="38">
        <v>8</v>
      </c>
      <c r="M4" s="105"/>
    </row>
    <row r="5" spans="2:13" ht="10.5" customHeight="1">
      <c r="B5" s="40">
        <v>27.5</v>
      </c>
      <c r="C5" s="38">
        <v>4</v>
      </c>
      <c r="E5" s="40">
        <v>19.5</v>
      </c>
      <c r="F5" s="38">
        <v>4</v>
      </c>
      <c r="H5" s="40">
        <v>334</v>
      </c>
      <c r="I5" s="38">
        <v>7</v>
      </c>
      <c r="K5" s="40">
        <v>260</v>
      </c>
      <c r="L5" s="38">
        <v>7</v>
      </c>
      <c r="M5" s="105"/>
    </row>
    <row r="6" spans="2:13" ht="10.5" customHeight="1">
      <c r="B6" s="40">
        <v>32.5</v>
      </c>
      <c r="C6" s="38">
        <v>5</v>
      </c>
      <c r="E6" s="40">
        <v>22.5</v>
      </c>
      <c r="F6" s="38">
        <v>5</v>
      </c>
      <c r="H6" s="40">
        <v>356</v>
      </c>
      <c r="I6" s="38">
        <v>6</v>
      </c>
      <c r="K6" s="40">
        <v>278</v>
      </c>
      <c r="L6" s="38">
        <v>6</v>
      </c>
      <c r="M6" s="105"/>
    </row>
    <row r="7" spans="2:13" ht="10.5" customHeight="1">
      <c r="B7" s="40">
        <v>37.5</v>
      </c>
      <c r="C7" s="38">
        <v>6</v>
      </c>
      <c r="E7" s="40">
        <v>24.5</v>
      </c>
      <c r="F7" s="38">
        <v>6</v>
      </c>
      <c r="H7" s="40">
        <v>383</v>
      </c>
      <c r="I7" s="38">
        <v>5</v>
      </c>
      <c r="K7" s="40">
        <v>297</v>
      </c>
      <c r="L7" s="38">
        <v>5</v>
      </c>
      <c r="M7" s="105"/>
    </row>
    <row r="8" spans="2:15" ht="10.5" customHeight="1">
      <c r="B8" s="40">
        <v>42.5</v>
      </c>
      <c r="C8" s="38">
        <v>7</v>
      </c>
      <c r="E8" s="40">
        <v>27.5</v>
      </c>
      <c r="F8" s="38">
        <v>7</v>
      </c>
      <c r="H8" s="40">
        <v>411</v>
      </c>
      <c r="I8" s="38">
        <v>4</v>
      </c>
      <c r="K8" s="40">
        <v>319</v>
      </c>
      <c r="L8" s="38">
        <v>4</v>
      </c>
      <c r="M8" s="105"/>
      <c r="N8" s="176"/>
      <c r="O8" s="176"/>
    </row>
    <row r="9" spans="2:13" ht="10.5" customHeight="1">
      <c r="B9" s="40">
        <v>46.5</v>
      </c>
      <c r="C9" s="38">
        <v>8</v>
      </c>
      <c r="E9" s="40">
        <v>29.5</v>
      </c>
      <c r="F9" s="38">
        <v>8</v>
      </c>
      <c r="H9" s="40">
        <v>451</v>
      </c>
      <c r="I9" s="38">
        <v>3</v>
      </c>
      <c r="K9" s="40">
        <v>343</v>
      </c>
      <c r="L9" s="38">
        <v>3</v>
      </c>
      <c r="M9" s="105"/>
    </row>
    <row r="10" spans="2:13" ht="10.5" customHeight="1">
      <c r="B10" s="40">
        <v>50.5</v>
      </c>
      <c r="C10" s="38">
        <v>9</v>
      </c>
      <c r="E10" s="40">
        <v>32.5</v>
      </c>
      <c r="F10" s="38">
        <v>9</v>
      </c>
      <c r="H10" s="40">
        <v>500</v>
      </c>
      <c r="I10" s="38">
        <v>2</v>
      </c>
      <c r="K10" s="40">
        <v>375</v>
      </c>
      <c r="L10" s="38">
        <v>2</v>
      </c>
      <c r="M10" s="105"/>
    </row>
    <row r="11" spans="2:13" ht="10.5" customHeight="1">
      <c r="B11" s="40">
        <v>55.5</v>
      </c>
      <c r="C11" s="38">
        <v>10</v>
      </c>
      <c r="E11" s="40">
        <v>35.5</v>
      </c>
      <c r="F11" s="38">
        <v>10</v>
      </c>
      <c r="H11" s="40">
        <v>561</v>
      </c>
      <c r="I11" s="38">
        <v>1</v>
      </c>
      <c r="K11" s="40">
        <v>418</v>
      </c>
      <c r="L11" s="38">
        <v>1</v>
      </c>
      <c r="M11" s="105"/>
    </row>
    <row r="13" spans="2:11" ht="10.5" customHeight="1">
      <c r="B13" s="38" t="s">
        <v>42</v>
      </c>
      <c r="H13" s="38" t="s">
        <v>40</v>
      </c>
      <c r="K13" s="38" t="s">
        <v>41</v>
      </c>
    </row>
    <row r="14" spans="2:12" ht="10.5" customHeight="1">
      <c r="B14" s="38">
        <v>0</v>
      </c>
      <c r="C14" s="38">
        <v>1</v>
      </c>
      <c r="E14" s="38">
        <v>0</v>
      </c>
      <c r="F14" s="38">
        <v>1</v>
      </c>
      <c r="H14" s="38">
        <v>0</v>
      </c>
      <c r="I14" s="38">
        <v>1</v>
      </c>
      <c r="K14" s="38">
        <v>0</v>
      </c>
      <c r="L14" s="38">
        <v>1</v>
      </c>
    </row>
    <row r="15" spans="2:15" ht="10.5" customHeight="1">
      <c r="B15" s="38">
        <v>13</v>
      </c>
      <c r="C15" s="38">
        <v>2</v>
      </c>
      <c r="E15" s="38">
        <v>8</v>
      </c>
      <c r="F15" s="38">
        <v>2</v>
      </c>
      <c r="H15" s="38">
        <v>26</v>
      </c>
      <c r="I15" s="38">
        <v>2</v>
      </c>
      <c r="K15" s="38">
        <v>15</v>
      </c>
      <c r="L15" s="38">
        <v>2</v>
      </c>
      <c r="N15" s="176"/>
      <c r="O15" s="176"/>
    </row>
    <row r="16" spans="2:12" ht="10.5" customHeight="1">
      <c r="B16" s="38">
        <v>16</v>
      </c>
      <c r="C16" s="38">
        <v>3</v>
      </c>
      <c r="E16" s="38">
        <v>11</v>
      </c>
      <c r="F16" s="38">
        <v>3</v>
      </c>
      <c r="H16" s="38">
        <v>37</v>
      </c>
      <c r="I16" s="38">
        <v>3</v>
      </c>
      <c r="K16" s="38">
        <v>21</v>
      </c>
      <c r="L16" s="38">
        <v>3</v>
      </c>
    </row>
    <row r="17" spans="2:12" ht="10.5" customHeight="1">
      <c r="B17" s="38">
        <v>19</v>
      </c>
      <c r="C17" s="38">
        <v>4</v>
      </c>
      <c r="E17" s="38">
        <v>13</v>
      </c>
      <c r="F17" s="38">
        <v>4</v>
      </c>
      <c r="H17" s="38">
        <v>51</v>
      </c>
      <c r="I17" s="38">
        <v>4</v>
      </c>
      <c r="K17" s="38">
        <v>27</v>
      </c>
      <c r="L17" s="38">
        <v>4</v>
      </c>
    </row>
    <row r="18" spans="2:12" ht="10.5" customHeight="1">
      <c r="B18" s="38">
        <v>22</v>
      </c>
      <c r="C18" s="38">
        <v>5</v>
      </c>
      <c r="E18" s="38">
        <v>15</v>
      </c>
      <c r="F18" s="38">
        <v>5</v>
      </c>
      <c r="H18" s="38">
        <v>63</v>
      </c>
      <c r="I18" s="38">
        <v>5</v>
      </c>
      <c r="K18" s="38">
        <v>35</v>
      </c>
      <c r="L18" s="38">
        <v>5</v>
      </c>
    </row>
    <row r="19" spans="2:12" ht="10.5" customHeight="1">
      <c r="B19" s="38">
        <v>25</v>
      </c>
      <c r="C19" s="38">
        <v>6</v>
      </c>
      <c r="E19" s="38">
        <v>18</v>
      </c>
      <c r="F19" s="38">
        <v>6</v>
      </c>
      <c r="H19" s="38">
        <v>76</v>
      </c>
      <c r="I19" s="38">
        <v>6</v>
      </c>
      <c r="K19" s="38">
        <v>44</v>
      </c>
      <c r="L19" s="38">
        <v>6</v>
      </c>
    </row>
    <row r="20" spans="2:12" ht="10.5" customHeight="1">
      <c r="B20" s="38">
        <v>27</v>
      </c>
      <c r="C20" s="38">
        <v>7</v>
      </c>
      <c r="E20" s="38">
        <v>20</v>
      </c>
      <c r="F20" s="38">
        <v>7</v>
      </c>
      <c r="H20" s="38">
        <v>90</v>
      </c>
      <c r="I20" s="38">
        <v>7</v>
      </c>
      <c r="K20" s="38">
        <v>54</v>
      </c>
      <c r="L20" s="38">
        <v>7</v>
      </c>
    </row>
    <row r="21" spans="2:12" ht="10.5" customHeight="1">
      <c r="B21" s="38">
        <v>30</v>
      </c>
      <c r="C21" s="38">
        <v>8</v>
      </c>
      <c r="E21" s="38">
        <v>23</v>
      </c>
      <c r="F21" s="38">
        <v>8</v>
      </c>
      <c r="H21" s="38">
        <v>102</v>
      </c>
      <c r="I21" s="38">
        <v>8</v>
      </c>
      <c r="K21" s="38">
        <v>64</v>
      </c>
      <c r="L21" s="38">
        <v>8</v>
      </c>
    </row>
    <row r="22" spans="2:15" ht="10.5" customHeight="1">
      <c r="B22" s="38">
        <v>33</v>
      </c>
      <c r="C22" s="38">
        <v>9</v>
      </c>
      <c r="E22" s="38">
        <v>26</v>
      </c>
      <c r="F22" s="38">
        <v>9</v>
      </c>
      <c r="H22" s="38">
        <v>113</v>
      </c>
      <c r="I22" s="38">
        <v>9</v>
      </c>
      <c r="K22" s="38">
        <v>76</v>
      </c>
      <c r="L22" s="38">
        <v>9</v>
      </c>
      <c r="N22" s="176" t="s">
        <v>80</v>
      </c>
      <c r="O22" s="176"/>
    </row>
    <row r="23" spans="2:15" ht="10.5" customHeight="1">
      <c r="B23" s="38">
        <v>35</v>
      </c>
      <c r="C23" s="38">
        <v>10</v>
      </c>
      <c r="E23" s="38">
        <v>29</v>
      </c>
      <c r="F23" s="38">
        <v>10</v>
      </c>
      <c r="H23" s="38">
        <v>125</v>
      </c>
      <c r="I23" s="38">
        <v>10</v>
      </c>
      <c r="K23" s="38">
        <v>88</v>
      </c>
      <c r="L23" s="38">
        <v>10</v>
      </c>
      <c r="N23" s="38">
        <v>0</v>
      </c>
      <c r="O23" s="38" t="s">
        <v>81</v>
      </c>
    </row>
    <row r="24" spans="14:15" ht="10.5" customHeight="1">
      <c r="N24" s="38">
        <v>31</v>
      </c>
      <c r="O24" s="38" t="s">
        <v>82</v>
      </c>
    </row>
    <row r="25" spans="2:15" ht="10.5" customHeight="1">
      <c r="B25" s="38" t="s">
        <v>45</v>
      </c>
      <c r="E25" s="38" t="s">
        <v>46</v>
      </c>
      <c r="H25" s="38" t="s">
        <v>43</v>
      </c>
      <c r="K25" s="38" t="s">
        <v>44</v>
      </c>
      <c r="N25" s="38">
        <v>41</v>
      </c>
      <c r="O25" s="38" t="s">
        <v>83</v>
      </c>
    </row>
    <row r="26" spans="2:15" ht="10.5" customHeight="1">
      <c r="B26" s="38">
        <v>0</v>
      </c>
      <c r="C26" s="38">
        <v>1</v>
      </c>
      <c r="E26" s="38">
        <v>0</v>
      </c>
      <c r="F26" s="38">
        <v>1</v>
      </c>
      <c r="H26" s="41">
        <v>0</v>
      </c>
      <c r="I26" s="38">
        <v>10</v>
      </c>
      <c r="K26" s="41">
        <v>0</v>
      </c>
      <c r="L26" s="38">
        <v>10</v>
      </c>
      <c r="N26" s="38">
        <v>52</v>
      </c>
      <c r="O26" s="38" t="s">
        <v>84</v>
      </c>
    </row>
    <row r="27" spans="2:15" ht="10.5" customHeight="1">
      <c r="B27" s="38">
        <v>21</v>
      </c>
      <c r="C27" s="38">
        <v>2</v>
      </c>
      <c r="E27" s="38">
        <v>23</v>
      </c>
      <c r="F27" s="38">
        <v>2</v>
      </c>
      <c r="H27" s="41">
        <v>6.7</v>
      </c>
      <c r="I27" s="38">
        <v>9</v>
      </c>
      <c r="K27" s="41">
        <v>7.8</v>
      </c>
      <c r="L27" s="38">
        <v>9</v>
      </c>
      <c r="N27" s="38">
        <v>61</v>
      </c>
      <c r="O27" s="38" t="s">
        <v>85</v>
      </c>
    </row>
    <row r="28" spans="2:12" ht="10.5" customHeight="1">
      <c r="B28" s="38">
        <v>28</v>
      </c>
      <c r="C28" s="38">
        <v>3</v>
      </c>
      <c r="E28" s="38">
        <v>30</v>
      </c>
      <c r="F28" s="38">
        <v>3</v>
      </c>
      <c r="H28" s="41">
        <v>6.9</v>
      </c>
      <c r="I28" s="38">
        <v>8</v>
      </c>
      <c r="K28" s="41">
        <v>8.1</v>
      </c>
      <c r="L28" s="38">
        <v>8</v>
      </c>
    </row>
    <row r="29" spans="2:15" ht="10.5" customHeight="1">
      <c r="B29" s="38">
        <v>33</v>
      </c>
      <c r="C29" s="38">
        <v>4</v>
      </c>
      <c r="E29" s="38">
        <v>35</v>
      </c>
      <c r="F29" s="38">
        <v>4</v>
      </c>
      <c r="H29" s="41">
        <v>7.1</v>
      </c>
      <c r="I29" s="38">
        <v>7</v>
      </c>
      <c r="K29" s="41">
        <v>8.4</v>
      </c>
      <c r="L29" s="38">
        <v>7</v>
      </c>
      <c r="N29" s="176" t="s">
        <v>86</v>
      </c>
      <c r="O29" s="176"/>
    </row>
    <row r="30" spans="2:15" ht="10.5" customHeight="1">
      <c r="B30" s="38">
        <v>39</v>
      </c>
      <c r="C30" s="38">
        <v>5</v>
      </c>
      <c r="E30" s="38">
        <v>40</v>
      </c>
      <c r="F30" s="38">
        <v>5</v>
      </c>
      <c r="H30" s="41">
        <v>7.3</v>
      </c>
      <c r="I30" s="38">
        <v>6</v>
      </c>
      <c r="K30" s="41">
        <v>8.7</v>
      </c>
      <c r="L30" s="38">
        <v>6</v>
      </c>
      <c r="N30" s="38">
        <v>0</v>
      </c>
      <c r="O30" s="38" t="s">
        <v>81</v>
      </c>
    </row>
    <row r="31" spans="2:15" ht="10.5" customHeight="1">
      <c r="B31" s="38">
        <v>44</v>
      </c>
      <c r="C31" s="38">
        <v>6</v>
      </c>
      <c r="E31" s="38">
        <v>45</v>
      </c>
      <c r="F31" s="38">
        <v>6</v>
      </c>
      <c r="H31" s="41">
        <v>7.6</v>
      </c>
      <c r="I31" s="38">
        <v>5</v>
      </c>
      <c r="K31" s="41">
        <v>9</v>
      </c>
      <c r="L31" s="38">
        <v>5</v>
      </c>
      <c r="N31" s="38">
        <v>31</v>
      </c>
      <c r="O31" s="38" t="s">
        <v>82</v>
      </c>
    </row>
    <row r="32" spans="2:15" ht="10.5" customHeight="1">
      <c r="B32" s="38">
        <v>49</v>
      </c>
      <c r="C32" s="38">
        <v>7</v>
      </c>
      <c r="E32" s="38">
        <v>50</v>
      </c>
      <c r="F32" s="38">
        <v>7</v>
      </c>
      <c r="H32" s="41">
        <v>8</v>
      </c>
      <c r="I32" s="38">
        <v>4</v>
      </c>
      <c r="K32" s="41">
        <v>9.4</v>
      </c>
      <c r="L32" s="38">
        <v>4</v>
      </c>
      <c r="N32" s="38">
        <v>42</v>
      </c>
      <c r="O32" s="38" t="s">
        <v>83</v>
      </c>
    </row>
    <row r="33" spans="2:15" ht="10.5" customHeight="1">
      <c r="B33" s="38">
        <v>53</v>
      </c>
      <c r="C33" s="38">
        <v>8</v>
      </c>
      <c r="E33" s="38">
        <v>54</v>
      </c>
      <c r="F33" s="38">
        <v>8</v>
      </c>
      <c r="H33" s="41">
        <v>8.5</v>
      </c>
      <c r="I33" s="38">
        <v>3</v>
      </c>
      <c r="K33" s="41">
        <v>9.9</v>
      </c>
      <c r="L33" s="38">
        <v>3</v>
      </c>
      <c r="N33" s="38">
        <v>53</v>
      </c>
      <c r="O33" s="38" t="s">
        <v>84</v>
      </c>
    </row>
    <row r="34" spans="2:15" ht="10.5" customHeight="1">
      <c r="B34" s="38">
        <v>58</v>
      </c>
      <c r="C34" s="38">
        <v>9</v>
      </c>
      <c r="E34" s="38">
        <v>58</v>
      </c>
      <c r="F34" s="38">
        <v>9</v>
      </c>
      <c r="H34" s="41">
        <v>9.1</v>
      </c>
      <c r="I34" s="38">
        <v>2</v>
      </c>
      <c r="K34" s="41">
        <v>10.4</v>
      </c>
      <c r="L34" s="38">
        <v>2</v>
      </c>
      <c r="N34" s="38">
        <v>63</v>
      </c>
      <c r="O34" s="38" t="s">
        <v>85</v>
      </c>
    </row>
    <row r="35" spans="2:12" ht="10.5" customHeight="1">
      <c r="B35" s="38">
        <v>64</v>
      </c>
      <c r="C35" s="38">
        <v>10</v>
      </c>
      <c r="E35" s="38">
        <v>63</v>
      </c>
      <c r="F35" s="38">
        <v>10</v>
      </c>
      <c r="H35" s="41">
        <v>9.8</v>
      </c>
      <c r="I35" s="38">
        <v>1</v>
      </c>
      <c r="K35" s="41">
        <v>11.3</v>
      </c>
      <c r="L35" s="38">
        <v>1</v>
      </c>
    </row>
    <row r="36" spans="14:15" ht="10.5" customHeight="1">
      <c r="N36" s="176" t="s">
        <v>87</v>
      </c>
      <c r="O36" s="176"/>
    </row>
    <row r="37" spans="2:15" ht="10.5" customHeight="1">
      <c r="B37" s="38" t="s">
        <v>49</v>
      </c>
      <c r="E37" s="38" t="s">
        <v>50</v>
      </c>
      <c r="H37" s="38" t="s">
        <v>47</v>
      </c>
      <c r="K37" s="38" t="s">
        <v>48</v>
      </c>
      <c r="N37" s="38">
        <v>0</v>
      </c>
      <c r="O37" s="38" t="s">
        <v>81</v>
      </c>
    </row>
    <row r="38" spans="2:15" ht="10.5" customHeight="1">
      <c r="B38" s="38">
        <v>0</v>
      </c>
      <c r="C38" s="38">
        <v>1</v>
      </c>
      <c r="E38" s="38">
        <v>0</v>
      </c>
      <c r="F38" s="38">
        <v>1</v>
      </c>
      <c r="H38" s="38">
        <v>0</v>
      </c>
      <c r="I38" s="38">
        <v>1</v>
      </c>
      <c r="K38" s="38">
        <v>0</v>
      </c>
      <c r="L38" s="38">
        <v>1</v>
      </c>
      <c r="N38" s="38">
        <v>31</v>
      </c>
      <c r="O38" s="38" t="s">
        <v>82</v>
      </c>
    </row>
    <row r="39" spans="2:15" ht="10.5" customHeight="1">
      <c r="B39" s="38">
        <v>30</v>
      </c>
      <c r="C39" s="38">
        <v>2</v>
      </c>
      <c r="E39" s="38">
        <v>27</v>
      </c>
      <c r="F39" s="38">
        <v>2</v>
      </c>
      <c r="H39" s="38">
        <v>150</v>
      </c>
      <c r="I39" s="38">
        <v>2</v>
      </c>
      <c r="K39" s="38">
        <v>118</v>
      </c>
      <c r="L39" s="38">
        <v>2</v>
      </c>
      <c r="N39" s="38">
        <v>43</v>
      </c>
      <c r="O39" s="38" t="s">
        <v>83</v>
      </c>
    </row>
    <row r="40" spans="2:15" ht="10.5" customHeight="1">
      <c r="B40" s="38">
        <v>37</v>
      </c>
      <c r="C40" s="38">
        <v>3</v>
      </c>
      <c r="E40" s="38">
        <v>32</v>
      </c>
      <c r="F40" s="38">
        <v>3</v>
      </c>
      <c r="H40" s="38">
        <v>170</v>
      </c>
      <c r="I40" s="38">
        <v>3</v>
      </c>
      <c r="K40" s="38">
        <v>132</v>
      </c>
      <c r="L40" s="38">
        <v>3</v>
      </c>
      <c r="N40" s="38">
        <v>54</v>
      </c>
      <c r="O40" s="38" t="s">
        <v>84</v>
      </c>
    </row>
    <row r="41" spans="2:15" ht="10.5" customHeight="1">
      <c r="B41" s="38">
        <v>41</v>
      </c>
      <c r="C41" s="38">
        <v>4</v>
      </c>
      <c r="E41" s="38">
        <v>36</v>
      </c>
      <c r="F41" s="38">
        <v>4</v>
      </c>
      <c r="H41" s="38">
        <v>188</v>
      </c>
      <c r="I41" s="38">
        <v>4</v>
      </c>
      <c r="K41" s="38">
        <v>145</v>
      </c>
      <c r="L41" s="38">
        <v>4</v>
      </c>
      <c r="N41" s="38">
        <v>65</v>
      </c>
      <c r="O41" s="38" t="s">
        <v>85</v>
      </c>
    </row>
    <row r="42" spans="2:12" ht="10.5" customHeight="1">
      <c r="B42" s="38">
        <v>45</v>
      </c>
      <c r="C42" s="38">
        <v>5</v>
      </c>
      <c r="E42" s="38">
        <v>39</v>
      </c>
      <c r="F42" s="38">
        <v>5</v>
      </c>
      <c r="H42" s="38">
        <v>203</v>
      </c>
      <c r="I42" s="38">
        <v>5</v>
      </c>
      <c r="K42" s="38">
        <v>157</v>
      </c>
      <c r="L42" s="38">
        <v>5</v>
      </c>
    </row>
    <row r="43" spans="2:12" ht="10.5" customHeight="1">
      <c r="B43" s="38">
        <v>49</v>
      </c>
      <c r="C43" s="38">
        <v>6</v>
      </c>
      <c r="E43" s="38">
        <v>42</v>
      </c>
      <c r="F43" s="38">
        <v>6</v>
      </c>
      <c r="H43" s="38">
        <v>218</v>
      </c>
      <c r="I43" s="38">
        <v>6</v>
      </c>
      <c r="K43" s="38">
        <v>168</v>
      </c>
      <c r="L43" s="38">
        <v>6</v>
      </c>
    </row>
    <row r="44" spans="2:12" ht="10.5" customHeight="1">
      <c r="B44" s="38">
        <v>53</v>
      </c>
      <c r="C44" s="38">
        <v>7</v>
      </c>
      <c r="E44" s="38">
        <v>45</v>
      </c>
      <c r="F44" s="38">
        <v>7</v>
      </c>
      <c r="H44" s="38">
        <v>230</v>
      </c>
      <c r="I44" s="38">
        <v>7</v>
      </c>
      <c r="K44" s="38">
        <v>179</v>
      </c>
      <c r="L44" s="38">
        <v>7</v>
      </c>
    </row>
    <row r="45" spans="2:12" ht="10.5" customHeight="1">
      <c r="B45" s="38">
        <v>56</v>
      </c>
      <c r="C45" s="38">
        <v>8</v>
      </c>
      <c r="E45" s="38">
        <v>48</v>
      </c>
      <c r="F45" s="38">
        <v>8</v>
      </c>
      <c r="H45" s="38">
        <v>242</v>
      </c>
      <c r="I45" s="38">
        <v>8</v>
      </c>
      <c r="K45" s="38">
        <v>190</v>
      </c>
      <c r="L45" s="38">
        <v>8</v>
      </c>
    </row>
    <row r="46" spans="2:12" ht="10.5" customHeight="1">
      <c r="B46" s="38">
        <v>60</v>
      </c>
      <c r="C46" s="38">
        <v>9</v>
      </c>
      <c r="E46" s="38">
        <v>50</v>
      </c>
      <c r="F46" s="38">
        <v>9</v>
      </c>
      <c r="H46" s="38">
        <v>254</v>
      </c>
      <c r="I46" s="38">
        <v>9</v>
      </c>
      <c r="K46" s="38">
        <v>200</v>
      </c>
      <c r="L46" s="38">
        <v>9</v>
      </c>
    </row>
    <row r="47" spans="2:12" ht="10.5" customHeight="1">
      <c r="B47" s="38">
        <v>63</v>
      </c>
      <c r="C47" s="38">
        <v>10</v>
      </c>
      <c r="E47" s="38">
        <v>53</v>
      </c>
      <c r="F47" s="38">
        <v>10</v>
      </c>
      <c r="H47" s="38">
        <v>265</v>
      </c>
      <c r="I47" s="38">
        <v>10</v>
      </c>
      <c r="K47" s="38">
        <v>210</v>
      </c>
      <c r="L47" s="38">
        <v>10</v>
      </c>
    </row>
    <row r="49" spans="8:11" ht="10.5" customHeight="1">
      <c r="H49" s="38" t="s">
        <v>51</v>
      </c>
      <c r="K49" s="38" t="s">
        <v>52</v>
      </c>
    </row>
    <row r="50" spans="8:12" ht="10.5" customHeight="1">
      <c r="H50" s="38">
        <v>0</v>
      </c>
      <c r="I50" s="38">
        <v>1</v>
      </c>
      <c r="K50" s="38">
        <v>0</v>
      </c>
      <c r="L50" s="38">
        <v>1</v>
      </c>
    </row>
    <row r="51" spans="8:12" ht="10.5" customHeight="1">
      <c r="H51" s="38">
        <v>13</v>
      </c>
      <c r="I51" s="38">
        <v>2</v>
      </c>
      <c r="K51" s="38">
        <v>8</v>
      </c>
      <c r="L51" s="38">
        <v>2</v>
      </c>
    </row>
    <row r="52" spans="8:12" ht="10.5" customHeight="1">
      <c r="H52" s="38">
        <v>16</v>
      </c>
      <c r="I52" s="38">
        <v>3</v>
      </c>
      <c r="K52" s="38">
        <v>10</v>
      </c>
      <c r="L52" s="38">
        <v>3</v>
      </c>
    </row>
    <row r="53" spans="8:12" ht="10.5" customHeight="1">
      <c r="H53" s="38">
        <v>19</v>
      </c>
      <c r="I53" s="38">
        <v>4</v>
      </c>
      <c r="K53" s="38">
        <v>11</v>
      </c>
      <c r="L53" s="38">
        <v>4</v>
      </c>
    </row>
    <row r="54" spans="8:12" ht="10.5" customHeight="1">
      <c r="H54" s="38">
        <v>22</v>
      </c>
      <c r="I54" s="38">
        <v>5</v>
      </c>
      <c r="K54" s="38">
        <v>12</v>
      </c>
      <c r="L54" s="38">
        <v>5</v>
      </c>
    </row>
    <row r="55" spans="8:12" ht="10.5" customHeight="1">
      <c r="H55" s="38">
        <v>25</v>
      </c>
      <c r="I55" s="38">
        <v>6</v>
      </c>
      <c r="K55" s="38">
        <v>14</v>
      </c>
      <c r="L55" s="38">
        <v>6</v>
      </c>
    </row>
    <row r="56" spans="8:12" ht="10.5" customHeight="1">
      <c r="H56" s="38">
        <v>28</v>
      </c>
      <c r="I56" s="38">
        <v>7</v>
      </c>
      <c r="K56" s="38">
        <v>16</v>
      </c>
      <c r="L56" s="38">
        <v>7</v>
      </c>
    </row>
    <row r="57" spans="8:12" ht="10.5" customHeight="1">
      <c r="H57" s="38">
        <v>31</v>
      </c>
      <c r="I57" s="38">
        <v>8</v>
      </c>
      <c r="K57" s="38">
        <v>18</v>
      </c>
      <c r="L57" s="38">
        <v>8</v>
      </c>
    </row>
    <row r="58" spans="8:12" ht="10.5" customHeight="1">
      <c r="H58" s="38">
        <v>34</v>
      </c>
      <c r="I58" s="38">
        <v>9</v>
      </c>
      <c r="K58" s="38">
        <v>20</v>
      </c>
      <c r="L58" s="38">
        <v>9</v>
      </c>
    </row>
    <row r="59" spans="8:12" ht="10.5" customHeight="1">
      <c r="H59" s="38">
        <v>37</v>
      </c>
      <c r="I59" s="38">
        <v>10</v>
      </c>
      <c r="K59" s="38">
        <v>23</v>
      </c>
      <c r="L59" s="38">
        <v>10</v>
      </c>
    </row>
  </sheetData>
  <sheetProtection password="9F27" sheet="1" objects="1" scenarios="1"/>
  <mergeCells count="6">
    <mergeCell ref="N29:O29"/>
    <mergeCell ref="N36:O36"/>
    <mergeCell ref="N1:O1"/>
    <mergeCell ref="N8:O8"/>
    <mergeCell ref="N15:O15"/>
    <mergeCell ref="N22:O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s-kacho</cp:lastModifiedBy>
  <cp:lastPrinted>2005-03-10T06:30:10Z</cp:lastPrinted>
  <dcterms:created xsi:type="dcterms:W3CDTF">2004-01-16T00:04:38Z</dcterms:created>
  <dcterms:modified xsi:type="dcterms:W3CDTF">2011-03-14T08:50:48Z</dcterms:modified>
  <cp:category/>
  <cp:version/>
  <cp:contentType/>
  <cp:contentStatus/>
</cp:coreProperties>
</file>